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ACADEMIA" sheetId="11" r:id="rId1"/>
  </sheets>
  <definedNames>
    <definedName name="_xlnm.Print_Area" localSheetId="0">ACADEMIA!$A$1:$H$83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1" l="1"/>
  <c r="H82" i="11" l="1"/>
  <c r="G82" i="11"/>
  <c r="H81" i="11"/>
  <c r="G81" i="11"/>
  <c r="H80" i="11"/>
  <c r="G80" i="11"/>
  <c r="H79" i="11"/>
  <c r="G79" i="11"/>
  <c r="H78" i="11"/>
  <c r="G78" i="11"/>
  <c r="H77" i="11"/>
  <c r="G77" i="11"/>
  <c r="H76" i="11"/>
  <c r="G76" i="11"/>
  <c r="H75" i="11"/>
  <c r="G75" i="11"/>
  <c r="H73" i="11"/>
  <c r="G73" i="11"/>
  <c r="H72" i="11"/>
  <c r="G72" i="11"/>
  <c r="H71" i="11"/>
  <c r="G71" i="11"/>
  <c r="H69" i="11"/>
  <c r="G69" i="11"/>
  <c r="H68" i="11"/>
  <c r="G68" i="11"/>
  <c r="H67" i="11"/>
  <c r="G67" i="11"/>
  <c r="H66" i="11"/>
  <c r="G66" i="11"/>
  <c r="H65" i="11"/>
  <c r="G65" i="11"/>
  <c r="H64" i="11"/>
  <c r="G64" i="11"/>
  <c r="H63" i="11"/>
  <c r="G63" i="11"/>
  <c r="H62" i="11"/>
  <c r="G62" i="11"/>
  <c r="H61" i="11"/>
  <c r="G61" i="11"/>
  <c r="H60" i="11"/>
  <c r="G60" i="11"/>
  <c r="H59" i="11"/>
  <c r="G59" i="11"/>
  <c r="H57" i="11"/>
  <c r="G57" i="11"/>
  <c r="H56" i="11"/>
  <c r="G56" i="11"/>
  <c r="H55" i="11"/>
  <c r="G55" i="11"/>
  <c r="H54" i="11"/>
  <c r="G54" i="11"/>
  <c r="H53" i="11"/>
  <c r="G53" i="11"/>
  <c r="H51" i="11"/>
  <c r="G51" i="11"/>
  <c r="H50" i="11"/>
  <c r="G50" i="11"/>
  <c r="H48" i="11"/>
  <c r="G48" i="11"/>
  <c r="H47" i="11"/>
  <c r="G47" i="11"/>
  <c r="H46" i="11"/>
  <c r="G46" i="11"/>
  <c r="H43" i="11"/>
  <c r="G43" i="11"/>
  <c r="H42" i="11"/>
  <c r="G42" i="11"/>
  <c r="H41" i="11"/>
  <c r="G41" i="11"/>
  <c r="H40" i="11"/>
  <c r="G40" i="11"/>
  <c r="H39" i="11"/>
  <c r="G39" i="11"/>
  <c r="H37" i="11"/>
  <c r="G37" i="11"/>
  <c r="H36" i="11"/>
  <c r="G36" i="11"/>
  <c r="H35" i="11"/>
  <c r="G35" i="11"/>
  <c r="H34" i="11"/>
  <c r="G34" i="11"/>
  <c r="H31" i="11"/>
  <c r="G31" i="11"/>
  <c r="H30" i="11"/>
  <c r="G30" i="11"/>
  <c r="H29" i="11"/>
  <c r="G29" i="11"/>
  <c r="H28" i="11"/>
  <c r="G28" i="11"/>
  <c r="H26" i="11"/>
  <c r="G26" i="11"/>
  <c r="H25" i="11"/>
  <c r="G25" i="11"/>
  <c r="H24" i="11"/>
  <c r="G24" i="11"/>
  <c r="H23" i="11"/>
  <c r="G23" i="11"/>
  <c r="H21" i="11"/>
  <c r="G21" i="11"/>
  <c r="H19" i="11"/>
  <c r="G19" i="11"/>
  <c r="H18" i="11"/>
  <c r="G18" i="11"/>
  <c r="H17" i="11"/>
  <c r="G17" i="11"/>
  <c r="H15" i="11"/>
  <c r="G15" i="11"/>
  <c r="H14" i="11"/>
  <c r="G14" i="11"/>
  <c r="H13" i="11"/>
  <c r="G13" i="11"/>
  <c r="H12" i="11"/>
  <c r="G12" i="11"/>
  <c r="H10" i="11"/>
  <c r="G10" i="11"/>
  <c r="H9" i="11"/>
  <c r="G9" i="11"/>
  <c r="G6" i="11" l="1"/>
  <c r="G83" i="11" s="1"/>
  <c r="H6" i="11"/>
  <c r="H83" i="11" s="1"/>
</calcChain>
</file>

<file path=xl/sharedStrings.xml><?xml version="1.0" encoding="utf-8"?>
<sst xmlns="http://schemas.openxmlformats.org/spreadsheetml/2006/main" count="207" uniqueCount="155">
  <si>
    <t>ITEM</t>
  </si>
  <si>
    <t>UNID</t>
  </si>
  <si>
    <t>01 </t>
  </si>
  <si>
    <t>01.001 </t>
  </si>
  <si>
    <t>01.002 </t>
  </si>
  <si>
    <t>SERVIÇOS PRELIMINARES</t>
  </si>
  <si>
    <t>m2</t>
  </si>
  <si>
    <t>m</t>
  </si>
  <si>
    <t>m3</t>
  </si>
  <si>
    <t>un</t>
  </si>
  <si>
    <t>PAVIMENTAÇÃO</t>
  </si>
  <si>
    <t>03.002 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</si>
  <si>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</si>
  <si>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</si>
  <si>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</si>
  <si>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</si>
  <si>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</si>
  <si>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</si>
  <si>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</si>
  <si>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Placa de obra em chapa aço galvanizado, instalada</t>
  </si>
  <si>
    <t>und</t>
  </si>
  <si>
    <t>VALOR EXECUTADO / VALOR CONTRATADO</t>
  </si>
  <si>
    <t>m³</t>
  </si>
  <si>
    <t>03.001.001 </t>
  </si>
  <si>
    <t>03.001.002 </t>
  </si>
  <si>
    <t>03.001.003 </t>
  </si>
  <si>
    <t>03.002.001 </t>
  </si>
  <si>
    <t>03.002.002 </t>
  </si>
  <si>
    <t>03.004 </t>
  </si>
  <si>
    <t>Rampa padrão para acesso de deficientes a passeio público, em concreto simples Fck=25MPa, desempolada, com pintura indicativa em novacor, 02 demãos</t>
  </si>
  <si>
    <t>Área de Vivência - Academia da Saúde</t>
  </si>
  <si>
    <t>01.001.001 </t>
  </si>
  <si>
    <t>01.001.002 </t>
  </si>
  <si>
    <t>Locacao convencional de obra, utilizando gabarito de tábuas corridas pontaletadas a cada 2,00m - 2 utilizações. af_10/2018</t>
  </si>
  <si>
    <t>INFRAESTRUTURA</t>
  </si>
  <si>
    <t>01.002.001 </t>
  </si>
  <si>
    <t>Escavação manual de vala com profundidade menor ou igual a 1,30 m. af_03/2016</t>
  </si>
  <si>
    <t>01.002.002 </t>
  </si>
  <si>
    <t>Concreto fck = 20mpa, traço 1:2,7:3 (cimento/ areia média/ brita 1) - preparo mecânico com betoneira 400 l. af_07/2016(SAPATAS/VIGAS BALDRAMES)</t>
  </si>
  <si>
    <t>01.002.003 </t>
  </si>
  <si>
    <t>Reaterro manual de valas, com compactação utilizando sêpo, sem controle do grau de compactação</t>
  </si>
  <si>
    <t>Impermeabilização - Aplicação de 1 demão de primer para colagem de manta asfáltica (exclusive a manta asfaltica) - vigas baldrame</t>
  </si>
  <si>
    <t>1.3</t>
  </si>
  <si>
    <t>SUPRAESTRUTURA</t>
  </si>
  <si>
    <t>01.003.001 </t>
  </si>
  <si>
    <t>Concreto fck = 20mpa, traço 1:2,7:3 (cimento/ areia média/ brita 1) - preparo mecânico com betoneira 400 l. af_07/2016(SAPATAS/VIGAS SUPERIORES)</t>
  </si>
  <si>
    <t>Alvenaria pedra calcárea aparente argamassada no traço 1:5 - 1 saco cimento 50kg / 5 padiolas areia dim. 0,35z0,45x0,23m  - Confecção mecânica e transporte</t>
  </si>
  <si>
    <t>Concreto armado fck=15MPa fabricado na obra, adensado e lançado, para Uso Geral, com formas planas em compensado resinado 12mm (05 usos)</t>
  </si>
  <si>
    <t>1.4</t>
  </si>
  <si>
    <t>PAREDES E PAINÉIS</t>
  </si>
  <si>
    <t>02.002.001 </t>
  </si>
  <si>
    <t>Alvenaria bloco cerâmico vedação, 9x19x24cm, e=9cm, com argamassa t5 - 1:2:8 (cimento/cal/areia), junta=2cm</t>
  </si>
  <si>
    <t>1.5</t>
  </si>
  <si>
    <t>COBERTURA</t>
  </si>
  <si>
    <t>02.003.001 </t>
  </si>
  <si>
    <t>Madeiramento em massaranduba/madeira de lei, acabamento serrado, c/ peça 5 x 9 cm e ripa 5 x 1,5cm e ripoes</t>
  </si>
  <si>
    <t>02.003.002 </t>
  </si>
  <si>
    <t>Madeiramento em massaranduba/madeira de lei, tesoura com vão de 10m a 12 m (PEÇAS PRINCIPAIS)</t>
  </si>
  <si>
    <t>02.003.003 </t>
  </si>
  <si>
    <t>Telhamento com telha cerâmica tipo canal, comum, cor vermelha, Itabaiana ou similar</t>
  </si>
  <si>
    <t>02.003.004 </t>
  </si>
  <si>
    <t>Forro de pvc, em réguas de 10 ou 20 cm, aplicado,  inclusive estrutura para fixação (perfis em PVC) marca Araforros ou similar, instalado</t>
  </si>
  <si>
    <t>1.6</t>
  </si>
  <si>
    <t>VIDROS, ABERTURAS</t>
  </si>
  <si>
    <t>02.004.001 </t>
  </si>
  <si>
    <t>Porta em madeira de lei, almofadada, 0.90 x 2.10 m, inclusive batentes e ferragens</t>
  </si>
  <si>
    <t>02.004.002 </t>
  </si>
  <si>
    <t>Janela em alumínio, cor N/P/B, tipo moldura-vidro, de correr/vidro 8mm fumê 150x120cm</t>
  </si>
  <si>
    <t>02.004.003 </t>
  </si>
  <si>
    <t>Pedra granito verde ubatuba para portas janelas externas 17cm</t>
  </si>
  <si>
    <t>02.004.004 </t>
  </si>
  <si>
    <t>Vergas e contravergas em portas e janelas</t>
  </si>
  <si>
    <t>1.7</t>
  </si>
  <si>
    <t>REVESTIMENTOS, DECORATIVOS E PINTURA</t>
  </si>
  <si>
    <t>Revestimentos</t>
  </si>
  <si>
    <t>02.005.001 </t>
  </si>
  <si>
    <t>Chapisco interno e externo para reboco - preparo e aplicação</t>
  </si>
  <si>
    <t>02.005.001.001 </t>
  </si>
  <si>
    <t>Reboco - Massa Única 15mm  - Argamassa Regular ci-ca-ar 1:2:8</t>
  </si>
  <si>
    <t>02.005.001.002 </t>
  </si>
  <si>
    <t>Revestimento cerâmico para piso ou parede, 20 x 20 cm, Elizabeth ou similar, linha Cristal Branco, aplicado c/argamassa industrializada ac-ii, rejuntado, exclusive regularização de base ou emboço</t>
  </si>
  <si>
    <t>02.005.001.003 </t>
  </si>
  <si>
    <t>Revestimento cerâmico para parede, 10 x 10 cm, Elizabeth, aplicado com argamassa industrializada ac-ii, rejunte epoxi, exclusive regularização de base ou emboço - Rev 01</t>
  </si>
  <si>
    <t>02.005.002 </t>
  </si>
  <si>
    <t>Pintura</t>
  </si>
  <si>
    <t>02.005.002.001 </t>
  </si>
  <si>
    <t>Aplicação de fundo selador acrílico em paredes, uma demão. af_06/2014</t>
  </si>
  <si>
    <t>02.005.002.002 </t>
  </si>
  <si>
    <t>Aplicação de 01 demão de textura acrílica</t>
  </si>
  <si>
    <t>02.005.002.003 </t>
  </si>
  <si>
    <t>Emassamento de superfície, com aplicação de 02 demãos de massa corrida, lixamento e retoques</t>
  </si>
  <si>
    <t>Aplicação manual de massa acrílica em paredes externas e internas, duas demãos. af_05/2017</t>
  </si>
  <si>
    <t>Pintura de acabamento com lixamento e aplicação de 02 demãos de esmalte sintético ou óleo sobre madeira (Coralit ou similar)</t>
  </si>
  <si>
    <t>1.8</t>
  </si>
  <si>
    <t>Pavimentação cozinha / depósito</t>
  </si>
  <si>
    <t>02.005.003.001 </t>
  </si>
  <si>
    <t>Lastro de concreto traço 1:3:5 (cimento - areia - pedra ), espessura 5cm, preparo manual</t>
  </si>
  <si>
    <t>02.005.003.002 </t>
  </si>
  <si>
    <t>Regularização de piso base para argamassa traço 1:3 e=2,00cm</t>
  </si>
  <si>
    <t>02.005.003.003 </t>
  </si>
  <si>
    <t>Revestimento cerâmico para piso ou parede, 34 x 34 cm, Linha Ravena, cor branco brilhante, Elizabeth ou similar, aplicado c/ argamassa industrial ac-ii, rejuntado, exclusive</t>
  </si>
  <si>
    <t>Pavimentação Área de Vivência</t>
  </si>
  <si>
    <t>02.005.003.004 </t>
  </si>
  <si>
    <t>Fornecimento de pó de pedra compactado e=2,50cm</t>
  </si>
  <si>
    <t>02.005.003.005 </t>
  </si>
  <si>
    <t>Piso alta resistencia, cor cinza, e=10mm, aplicado com juntas, polido até o esmeril 400 e encerado, exclusive argamassa de regualrização</t>
  </si>
  <si>
    <t>1.9</t>
  </si>
  <si>
    <t>INSTALAÇÃO ELÉTRICA</t>
  </si>
  <si>
    <t>Interruptor simples embutir - inclusive caixa 2x4"</t>
  </si>
  <si>
    <t>pto</t>
  </si>
  <si>
    <t>Ponto de tomada 2p+t, ABNT, 10 A, de uso geral, em pisos, com eletroduto de pvc flexível sanfonado embutido Ø 3/4", inclusive aterramento</t>
  </si>
  <si>
    <t>Luminária calha sobrepor p/lamp.fluorescente 2x40w, completa, incl.reator eletronico e lampadas - Rev. 01</t>
  </si>
  <si>
    <t>Quadro de distribuicao de energia p/ 6 disjuntores termomagneticos monopolares sem barramento, de embutir, em chapa metalica - fornecimento e instalacao</t>
  </si>
  <si>
    <t>Disjuntor termomagnetico monopolar 50 A, padrão NEMA (Americano - linha preta)</t>
  </si>
  <si>
    <t>INSTALAÇÕES HIDROSANITÁRIAS</t>
  </si>
  <si>
    <t>Lavatório com bancada em granito cinza andorinha, e = 2cm, dim 0.80x0.60, com 01 cuba de louça de embutir, sifão cromado, válvula cromada, torneira cromada, inclusive rodopia 10 cm, assentada.</t>
  </si>
  <si>
    <t>Vaso sanitario c/caixa de descarga acoplada, linha versato 07353/07570, CELITE ou similar, incl. assento CELITE versato 07983 ou similar, conj. de fixação DECA SP13 ou similar, anel de vedação e engate plástico</t>
  </si>
  <si>
    <t>Registro de gaveta bruto, latão, roscável, 1/2", com acabamento e canopla cromados. fornecido e instalado em ramal de água. af_12/2014</t>
  </si>
  <si>
    <t>Caixa de gordura 60x60</t>
  </si>
  <si>
    <t>Caixa de passagem 60x60</t>
  </si>
  <si>
    <t>Ponto de água fria embutido, c/material pvc rígido</t>
  </si>
  <si>
    <t>Ponto de esgoto com tubo de pvc rígido soldável de Ø 100 mm (vaso sanitário)</t>
  </si>
  <si>
    <t>Ponto de esgoto com tubo de pvc rígido soldável de  Ø 50 mm (pias de cozinha, máquinas de lavar, etc...)</t>
  </si>
  <si>
    <t>Caixa d´água em fibra de vidro - instalada, sem estrutura de suporte, cap. 500 litros</t>
  </si>
  <si>
    <t>Fossa séptica pré-moldada, tipo oms, capacidade 20 pessoas (v=1410 litros)</t>
  </si>
  <si>
    <t>Sumidouro paredes com  blocos cerâmicos 6 furos e dimensões internas de  2,00 x 1,50 x 1,00 m</t>
  </si>
  <si>
    <t>1.11</t>
  </si>
  <si>
    <t>COMPLEMENTAÇÃO DA OBRA</t>
  </si>
  <si>
    <t>03.003.001 </t>
  </si>
  <si>
    <t>Limpeza da obra</t>
  </si>
  <si>
    <t>03.003.002 </t>
  </si>
  <si>
    <t>03.003.003 </t>
  </si>
  <si>
    <t>Placa de inauguração de obra em alumínio 0,60 x 0,80 m</t>
  </si>
  <si>
    <t>APARELHOS</t>
  </si>
  <si>
    <t>03.004.001 </t>
  </si>
  <si>
    <t>Maquina de biceps ou triceps apadef aplicação</t>
  </si>
  <si>
    <t>03.004.002 </t>
  </si>
  <si>
    <t>Aparelho para abdominal duplo</t>
  </si>
  <si>
    <t>03.004.003 </t>
  </si>
  <si>
    <t>Aparelho de peitoral duplo</t>
  </si>
  <si>
    <t>03.004.004 </t>
  </si>
  <si>
    <t>Aparelho simulador de cavalgada duplo standart</t>
  </si>
  <si>
    <t>03.004.005 </t>
  </si>
  <si>
    <t>Maquina remada sentada apadef aplicado</t>
  </si>
  <si>
    <t>03.004.006 </t>
  </si>
  <si>
    <t>Maquina abdominal apadef</t>
  </si>
  <si>
    <t>03.004.007 </t>
  </si>
  <si>
    <t>Aparelho simulador de caminhada duplo atandart</t>
  </si>
  <si>
    <t>03.004.008 </t>
  </si>
  <si>
    <t>Aparelho press duplo standart</t>
  </si>
  <si>
    <t>OBRA:  CONSTRUÇÃO DA ACADEMIA DA SAÚDE NO MUNICÍPIO DE MURIBECA/SE</t>
  </si>
  <si>
    <t>CONTRATADA: ASCON CONSTRUÇÕES E EMPREENDIMENTOS - CNPJ : 27.932.596/0001-14</t>
  </si>
  <si>
    <t>Nº DO CONTRATO: Nº012/2019</t>
  </si>
  <si>
    <t>STATUS: CONCLUÍDA/ENTREGUE</t>
  </si>
  <si>
    <t>%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</si>
</sst>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&quot;R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6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5" fontId="7" fillId="0" borderId="1" xfId="2" applyFont="1" applyFill="1" applyBorder="1"/>
    <xf numFmtId="166" fontId="4" fillId="3" borderId="1" xfId="1" applyFont="1" applyFill="1" applyBorder="1" applyAlignment="1">
      <alignment horizontal="center"/>
    </xf>
    <xf numFmtId="166" fontId="2" fillId="0" borderId="0" xfId="1" applyFont="1" applyAlignment="1">
      <alignment horizontal="center"/>
    </xf>
    <xf numFmtId="166" fontId="2" fillId="0" borderId="0" xfId="1" applyFont="1" applyAlignment="1">
      <alignment horizontal="right"/>
    </xf>
    <xf numFmtId="0" fontId="0" fillId="6" borderId="0" xfId="0" applyFill="1"/>
    <xf numFmtId="0" fontId="7" fillId="0" borderId="1" xfId="0" applyFont="1" applyBorder="1" applyAlignment="1">
      <alignment horizontal="left" wrapText="1"/>
    </xf>
    <xf numFmtId="165" fontId="2" fillId="0" borderId="0" xfId="2" applyFont="1"/>
    <xf numFmtId="165" fontId="8" fillId="5" borderId="1" xfId="2" applyFont="1" applyFill="1" applyBorder="1"/>
    <xf numFmtId="165" fontId="4" fillId="5" borderId="1" xfId="2" applyFont="1" applyFill="1" applyBorder="1"/>
    <xf numFmtId="0" fontId="5" fillId="6" borderId="0" xfId="0" applyFont="1" applyFill="1"/>
    <xf numFmtId="0" fontId="8" fillId="8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center"/>
    </xf>
    <xf numFmtId="166" fontId="7" fillId="8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7" fillId="0" borderId="1" xfId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left" wrapText="1"/>
    </xf>
    <xf numFmtId="2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left" wrapText="1"/>
    </xf>
    <xf numFmtId="166" fontId="7" fillId="0" borderId="1" xfId="1" applyFont="1" applyBorder="1" applyAlignment="1">
      <alignment horizontal="center"/>
    </xf>
    <xf numFmtId="166" fontId="7" fillId="8" borderId="1" xfId="1" applyFont="1" applyFill="1" applyBorder="1" applyAlignment="1">
      <alignment horizontal="center"/>
    </xf>
    <xf numFmtId="2" fontId="11" fillId="8" borderId="1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0" fontId="4" fillId="3" borderId="1" xfId="4" applyNumberFormat="1" applyFont="1" applyFill="1" applyBorder="1"/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6" fontId="10" fillId="3" borderId="2" xfId="1" applyFont="1" applyFill="1" applyBorder="1" applyAlignment="1">
      <alignment horizontal="center"/>
    </xf>
    <xf numFmtId="166" fontId="10" fillId="3" borderId="3" xfId="1" applyFont="1" applyFill="1" applyBorder="1" applyAlignment="1">
      <alignment horizontal="center"/>
    </xf>
    <xf numFmtId="166" fontId="10" fillId="3" borderId="4" xfId="1" applyFont="1" applyFill="1" applyBorder="1" applyAlignment="1">
      <alignment horizontal="center"/>
    </xf>
    <xf numFmtId="165" fontId="10" fillId="9" borderId="9" xfId="2" applyFont="1" applyFill="1" applyBorder="1" applyAlignment="1">
      <alignment horizontal="center" vertical="center"/>
    </xf>
    <xf numFmtId="165" fontId="10" fillId="9" borderId="10" xfId="2" applyFont="1" applyFill="1" applyBorder="1" applyAlignment="1">
      <alignment horizontal="center" vertical="center"/>
    </xf>
    <xf numFmtId="165" fontId="10" fillId="9" borderId="17" xfId="2" applyFont="1" applyFill="1" applyBorder="1" applyAlignment="1">
      <alignment horizontal="center" vertical="center"/>
    </xf>
    <xf numFmtId="165" fontId="10" fillId="9" borderId="19" xfId="2" applyFont="1" applyFill="1" applyBorder="1" applyAlignment="1">
      <alignment horizontal="center" vertical="center"/>
    </xf>
    <xf numFmtId="165" fontId="10" fillId="9" borderId="11" xfId="2" applyFont="1" applyFill="1" applyBorder="1" applyAlignment="1">
      <alignment horizontal="center" vertical="center"/>
    </xf>
    <xf numFmtId="165" fontId="10" fillId="9" borderId="12" xfId="2" applyFont="1" applyFill="1" applyBorder="1" applyAlignment="1">
      <alignment horizontal="center" vertical="center"/>
    </xf>
    <xf numFmtId="166" fontId="10" fillId="2" borderId="9" xfId="1" applyFont="1" applyFill="1" applyBorder="1" applyAlignment="1">
      <alignment horizontal="center" vertical="center" wrapText="1"/>
    </xf>
    <xf numFmtId="166" fontId="10" fillId="2" borderId="15" xfId="1" applyFont="1" applyFill="1" applyBorder="1" applyAlignment="1">
      <alignment horizontal="center" vertical="center" wrapText="1"/>
    </xf>
    <xf numFmtId="166" fontId="10" fillId="2" borderId="10" xfId="1" applyFont="1" applyFill="1" applyBorder="1" applyAlignment="1">
      <alignment horizontal="center" vertical="center" wrapText="1"/>
    </xf>
    <xf numFmtId="166" fontId="10" fillId="2" borderId="11" xfId="1" applyFont="1" applyFill="1" applyBorder="1" applyAlignment="1">
      <alignment horizontal="center" vertical="center" wrapText="1"/>
    </xf>
    <xf numFmtId="166" fontId="10" fillId="2" borderId="16" xfId="1" applyFont="1" applyFill="1" applyBorder="1" applyAlignment="1">
      <alignment horizontal="center" vertical="center" wrapText="1"/>
    </xf>
    <xf numFmtId="166" fontId="10" fillId="2" borderId="12" xfId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66" fontId="4" fillId="3" borderId="5" xfId="1" applyFont="1" applyFill="1" applyBorder="1" applyAlignment="1">
      <alignment horizontal="center"/>
    </xf>
    <xf numFmtId="166" fontId="4" fillId="3" borderId="7" xfId="1" applyFont="1" applyFill="1" applyBorder="1" applyAlignment="1">
      <alignment horizontal="center"/>
    </xf>
    <xf numFmtId="165" fontId="3" fillId="4" borderId="8" xfId="2" applyFont="1" applyFill="1" applyBorder="1" applyAlignment="1">
      <alignment horizontal="center" vertical="center" wrapText="1"/>
    </xf>
    <xf numFmtId="165" fontId="3" fillId="4" borderId="1" xfId="2" applyFont="1" applyFill="1" applyBorder="1" applyAlignment="1">
      <alignment horizontal="center" vertical="center" wrapText="1"/>
    </xf>
    <xf numFmtId="165" fontId="9" fillId="4" borderId="18" xfId="2" applyFont="1" applyFill="1" applyBorder="1" applyAlignment="1">
      <alignment horizontal="center" wrapText="1"/>
    </xf>
    <xf numFmtId="165" fontId="9" fillId="4" borderId="8" xfId="2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3" fillId="4" borderId="8" xfId="1" applyFont="1" applyFill="1" applyBorder="1" applyAlignment="1">
      <alignment horizontal="center" vertical="center"/>
    </xf>
    <xf numFmtId="166" fontId="3" fillId="4" borderId="1" xfId="1" applyFont="1" applyFill="1" applyBorder="1" applyAlignment="1">
      <alignment horizontal="center" vertical="center"/>
    </xf>
    <xf numFmtId="166" fontId="9" fillId="4" borderId="8" xfId="1" applyFont="1" applyFill="1" applyBorder="1" applyAlignment="1">
      <alignment horizontal="center" vertical="center" wrapText="1"/>
    </xf>
    <xf numFmtId="166" fontId="9" fillId="4" borderId="1" xfId="1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view="pageBreakPreview" zoomScaleNormal="100" zoomScaleSheetLayoutView="100" workbookViewId="0">
      <selection activeCell="D83" sqref="D83:F83"/>
    </sheetView>
  </sheetViews>
  <sheetFormatPr defaultColWidth="9.140625" defaultRowHeight="15" x14ac:dyDescent="0.25"/>
  <cols>
    <col min="1" max="1" width="11.140625" style="4" customWidth="1"/>
    <col min="2" max="2" width="55.7109375" style="5" customWidth="1"/>
    <col min="3" max="3" width="8" style="8" customWidth="1"/>
    <col min="4" max="5" width="12.5703125" style="9" customWidth="1"/>
    <col min="6" max="6" width="13.28515625" style="12" bestFit="1" customWidth="1"/>
    <col min="7" max="7" width="18.140625" style="12" bestFit="1" customWidth="1"/>
    <col min="8" max="8" width="19.28515625" style="12" bestFit="1" customWidth="1"/>
  </cols>
  <sheetData>
    <row r="1" spans="1:8" ht="12.75" customHeight="1" thickBot="1" x14ac:dyDescent="0.3">
      <c r="A1" s="30" t="s">
        <v>18</v>
      </c>
      <c r="B1" s="31"/>
      <c r="C1" s="34" t="s">
        <v>152</v>
      </c>
      <c r="D1" s="35"/>
      <c r="E1" s="35"/>
      <c r="F1" s="36"/>
      <c r="G1" s="37" t="s">
        <v>153</v>
      </c>
      <c r="H1" s="38"/>
    </row>
    <row r="2" spans="1:8" ht="20.25" customHeight="1" thickBot="1" x14ac:dyDescent="0.3">
      <c r="A2" s="32"/>
      <c r="B2" s="33"/>
      <c r="C2" s="43" t="s">
        <v>151</v>
      </c>
      <c r="D2" s="44"/>
      <c r="E2" s="44"/>
      <c r="F2" s="45"/>
      <c r="G2" s="39"/>
      <c r="H2" s="40"/>
    </row>
    <row r="3" spans="1:8" ht="30" customHeight="1" thickBot="1" x14ac:dyDescent="0.3">
      <c r="A3" s="49" t="s">
        <v>150</v>
      </c>
      <c r="B3" s="50"/>
      <c r="C3" s="46"/>
      <c r="D3" s="47"/>
      <c r="E3" s="47"/>
      <c r="F3" s="48"/>
      <c r="G3" s="41"/>
      <c r="H3" s="42"/>
    </row>
    <row r="4" spans="1:8" ht="12.75" customHeight="1" x14ac:dyDescent="0.25">
      <c r="A4" s="59" t="s">
        <v>0</v>
      </c>
      <c r="B4" s="61" t="s">
        <v>12</v>
      </c>
      <c r="C4" s="63" t="s">
        <v>1</v>
      </c>
      <c r="D4" s="65" t="s">
        <v>14</v>
      </c>
      <c r="E4" s="65" t="s">
        <v>15</v>
      </c>
      <c r="F4" s="53" t="s">
        <v>13</v>
      </c>
      <c r="G4" s="55" t="s">
        <v>17</v>
      </c>
      <c r="H4" s="55" t="s">
        <v>16</v>
      </c>
    </row>
    <row r="5" spans="1:8" x14ac:dyDescent="0.25">
      <c r="A5" s="60"/>
      <c r="B5" s="62"/>
      <c r="C5" s="64"/>
      <c r="D5" s="66"/>
      <c r="E5" s="66"/>
      <c r="F5" s="54"/>
      <c r="G5" s="56"/>
      <c r="H5" s="56"/>
    </row>
    <row r="6" spans="1:8" s="10" customFormat="1" x14ac:dyDescent="0.25">
      <c r="A6" s="57"/>
      <c r="B6" s="57"/>
      <c r="C6" s="57"/>
      <c r="D6" s="57"/>
      <c r="E6" s="57"/>
      <c r="F6" s="58"/>
      <c r="G6" s="13">
        <f>SUM(G8:G82)-0.02</f>
        <v>149604.83999999994</v>
      </c>
      <c r="H6" s="13">
        <f>SUM(H8:H82)</f>
        <v>149604.85999999993</v>
      </c>
    </row>
    <row r="7" spans="1:8" s="10" customFormat="1" x14ac:dyDescent="0.25">
      <c r="A7" s="16" t="s">
        <v>2</v>
      </c>
      <c r="B7" s="16" t="s">
        <v>30</v>
      </c>
      <c r="C7" s="17"/>
      <c r="D7" s="18"/>
      <c r="E7" s="18"/>
      <c r="F7" s="18"/>
      <c r="G7" s="18"/>
      <c r="H7" s="18"/>
    </row>
    <row r="8" spans="1:8" s="10" customFormat="1" x14ac:dyDescent="0.25">
      <c r="A8" s="16" t="s">
        <v>3</v>
      </c>
      <c r="B8" s="16" t="s">
        <v>5</v>
      </c>
      <c r="C8" s="17"/>
      <c r="D8" s="18"/>
      <c r="E8" s="18"/>
      <c r="F8" s="18"/>
      <c r="G8" s="18"/>
      <c r="H8" s="18"/>
    </row>
    <row r="9" spans="1:8" x14ac:dyDescent="0.25">
      <c r="A9" s="11" t="s">
        <v>31</v>
      </c>
      <c r="B9" s="11" t="s">
        <v>19</v>
      </c>
      <c r="C9" s="19" t="s">
        <v>6</v>
      </c>
      <c r="D9" s="20">
        <v>9</v>
      </c>
      <c r="E9" s="20">
        <v>9</v>
      </c>
      <c r="F9" s="21">
        <v>345.37</v>
      </c>
      <c r="G9" s="6">
        <f>ROUND(E9*F9,2)</f>
        <v>3108.33</v>
      </c>
      <c r="H9" s="6">
        <f t="shared" ref="H9:H72" si="0">ROUND(D9*F9,2)</f>
        <v>3108.33</v>
      </c>
    </row>
    <row r="10" spans="1:8" s="10" customFormat="1" ht="26.25" x14ac:dyDescent="0.25">
      <c r="A10" s="11" t="s">
        <v>32</v>
      </c>
      <c r="B10" s="11" t="s">
        <v>33</v>
      </c>
      <c r="C10" s="19" t="s">
        <v>6</v>
      </c>
      <c r="D10" s="20">
        <v>110.25</v>
      </c>
      <c r="E10" s="20">
        <v>110.25</v>
      </c>
      <c r="F10" s="21">
        <v>30.2</v>
      </c>
      <c r="G10" s="6">
        <f t="shared" ref="G10:G73" si="1">ROUND(E10*F10,2)</f>
        <v>3329.55</v>
      </c>
      <c r="H10" s="6">
        <f t="shared" si="0"/>
        <v>3329.55</v>
      </c>
    </row>
    <row r="11" spans="1:8" s="10" customFormat="1" x14ac:dyDescent="0.25">
      <c r="A11" s="16" t="s">
        <v>4</v>
      </c>
      <c r="B11" s="16" t="s">
        <v>34</v>
      </c>
      <c r="C11" s="17"/>
      <c r="D11" s="18"/>
      <c r="E11" s="18"/>
      <c r="F11" s="23"/>
      <c r="G11" s="23"/>
      <c r="H11" s="23"/>
    </row>
    <row r="12" spans="1:8" ht="26.25" x14ac:dyDescent="0.25">
      <c r="A12" s="11" t="s">
        <v>35</v>
      </c>
      <c r="B12" s="11" t="s">
        <v>36</v>
      </c>
      <c r="C12" s="19" t="s">
        <v>8</v>
      </c>
      <c r="D12" s="25">
        <v>3.96</v>
      </c>
      <c r="E12" s="25">
        <v>3.96</v>
      </c>
      <c r="F12" s="21">
        <v>64.27</v>
      </c>
      <c r="G12" s="6">
        <f t="shared" si="1"/>
        <v>254.51</v>
      </c>
      <c r="H12" s="6">
        <f t="shared" si="0"/>
        <v>254.51</v>
      </c>
    </row>
    <row r="13" spans="1:8" ht="39" x14ac:dyDescent="0.25">
      <c r="A13" s="11" t="s">
        <v>37</v>
      </c>
      <c r="B13" s="11" t="s">
        <v>38</v>
      </c>
      <c r="C13" s="19" t="s">
        <v>8</v>
      </c>
      <c r="D13" s="25">
        <v>5.27</v>
      </c>
      <c r="E13" s="25">
        <v>5.27</v>
      </c>
      <c r="F13" s="21">
        <v>395.86</v>
      </c>
      <c r="G13" s="6">
        <f t="shared" si="1"/>
        <v>2086.1799999999998</v>
      </c>
      <c r="H13" s="6">
        <f t="shared" si="0"/>
        <v>2086.1799999999998</v>
      </c>
    </row>
    <row r="14" spans="1:8" s="15" customFormat="1" ht="26.25" x14ac:dyDescent="0.25">
      <c r="A14" s="11" t="s">
        <v>39</v>
      </c>
      <c r="B14" s="11" t="s">
        <v>40</v>
      </c>
      <c r="C14" s="19" t="s">
        <v>8</v>
      </c>
      <c r="D14" s="25">
        <v>7.16</v>
      </c>
      <c r="E14" s="25">
        <v>7.16</v>
      </c>
      <c r="F14" s="21">
        <v>22.33</v>
      </c>
      <c r="G14" s="6">
        <f t="shared" si="1"/>
        <v>159.88</v>
      </c>
      <c r="H14" s="6">
        <f t="shared" si="0"/>
        <v>159.88</v>
      </c>
    </row>
    <row r="15" spans="1:8" s="15" customFormat="1" ht="39" x14ac:dyDescent="0.25">
      <c r="A15" s="22">
        <v>1002004</v>
      </c>
      <c r="B15" s="11" t="s">
        <v>41</v>
      </c>
      <c r="C15" s="19" t="s">
        <v>6</v>
      </c>
      <c r="D15" s="25">
        <v>15.35</v>
      </c>
      <c r="E15" s="25">
        <v>15.35</v>
      </c>
      <c r="F15" s="21">
        <v>14.84</v>
      </c>
      <c r="G15" s="6">
        <f t="shared" si="1"/>
        <v>227.79</v>
      </c>
      <c r="H15" s="6">
        <f t="shared" si="0"/>
        <v>227.79</v>
      </c>
    </row>
    <row r="16" spans="1:8" s="10" customFormat="1" x14ac:dyDescent="0.25">
      <c r="A16" s="16" t="s">
        <v>42</v>
      </c>
      <c r="B16" s="16" t="s">
        <v>43</v>
      </c>
      <c r="C16" s="17"/>
      <c r="D16" s="26"/>
      <c r="E16" s="26"/>
      <c r="F16" s="27"/>
      <c r="G16" s="27"/>
      <c r="H16" s="27"/>
    </row>
    <row r="17" spans="1:8" ht="39" x14ac:dyDescent="0.25">
      <c r="A17" s="11" t="s">
        <v>44</v>
      </c>
      <c r="B17" s="11" t="s">
        <v>45</v>
      </c>
      <c r="C17" s="19" t="s">
        <v>8</v>
      </c>
      <c r="D17" s="25">
        <v>3.48</v>
      </c>
      <c r="E17" s="25">
        <v>3.48</v>
      </c>
      <c r="F17" s="21">
        <v>395.86</v>
      </c>
      <c r="G17" s="6">
        <f t="shared" si="1"/>
        <v>1377.59</v>
      </c>
      <c r="H17" s="6">
        <f t="shared" si="0"/>
        <v>1377.59</v>
      </c>
    </row>
    <row r="18" spans="1:8" s="1" customFormat="1" ht="39" x14ac:dyDescent="0.25">
      <c r="A18" s="22">
        <v>1003002</v>
      </c>
      <c r="B18" s="11" t="s">
        <v>46</v>
      </c>
      <c r="C18" s="19" t="s">
        <v>8</v>
      </c>
      <c r="D18" s="25">
        <v>46.76</v>
      </c>
      <c r="E18" s="25">
        <v>46.76</v>
      </c>
      <c r="F18" s="28">
        <v>367.58</v>
      </c>
      <c r="G18" s="6">
        <f t="shared" si="1"/>
        <v>17188.04</v>
      </c>
      <c r="H18" s="6">
        <f t="shared" si="0"/>
        <v>17188.04</v>
      </c>
    </row>
    <row r="19" spans="1:8" s="10" customFormat="1" ht="39" x14ac:dyDescent="0.25">
      <c r="A19" s="22">
        <v>1003003</v>
      </c>
      <c r="B19" s="11" t="s">
        <v>47</v>
      </c>
      <c r="C19" s="19" t="s">
        <v>8</v>
      </c>
      <c r="D19" s="25">
        <v>7.56</v>
      </c>
      <c r="E19" s="25">
        <v>7.56</v>
      </c>
      <c r="F19" s="28">
        <v>1536.6</v>
      </c>
      <c r="G19" s="6">
        <f t="shared" si="1"/>
        <v>11616.7</v>
      </c>
      <c r="H19" s="6">
        <f t="shared" si="0"/>
        <v>11616.7</v>
      </c>
    </row>
    <row r="20" spans="1:8" s="10" customFormat="1" x14ac:dyDescent="0.25">
      <c r="A20" s="16" t="s">
        <v>48</v>
      </c>
      <c r="B20" s="16" t="s">
        <v>49</v>
      </c>
      <c r="C20" s="17"/>
      <c r="D20" s="26"/>
      <c r="E20" s="26"/>
      <c r="F20" s="27"/>
      <c r="G20" s="27"/>
      <c r="H20" s="27"/>
    </row>
    <row r="21" spans="1:8" s="10" customFormat="1" ht="26.25" x14ac:dyDescent="0.25">
      <c r="A21" s="11" t="s">
        <v>50</v>
      </c>
      <c r="B21" s="11" t="s">
        <v>51</v>
      </c>
      <c r="C21" s="19" t="s">
        <v>6</v>
      </c>
      <c r="D21" s="25">
        <v>105</v>
      </c>
      <c r="E21" s="25">
        <v>105</v>
      </c>
      <c r="F21" s="21">
        <v>28.43</v>
      </c>
      <c r="G21" s="6">
        <f t="shared" si="1"/>
        <v>2985.15</v>
      </c>
      <c r="H21" s="6">
        <f t="shared" si="0"/>
        <v>2985.15</v>
      </c>
    </row>
    <row r="22" spans="1:8" s="10" customFormat="1" x14ac:dyDescent="0.25">
      <c r="A22" s="16" t="s">
        <v>52</v>
      </c>
      <c r="B22" s="16" t="s">
        <v>53</v>
      </c>
      <c r="C22" s="17"/>
      <c r="D22" s="26"/>
      <c r="E22" s="26"/>
      <c r="F22" s="27"/>
      <c r="G22" s="27"/>
      <c r="H22" s="27"/>
    </row>
    <row r="23" spans="1:8" ht="26.25" x14ac:dyDescent="0.25">
      <c r="A23" s="11" t="s">
        <v>54</v>
      </c>
      <c r="B23" s="11" t="s">
        <v>55</v>
      </c>
      <c r="C23" s="19" t="s">
        <v>6</v>
      </c>
      <c r="D23" s="25">
        <v>146.4</v>
      </c>
      <c r="E23" s="25">
        <v>146.4</v>
      </c>
      <c r="F23" s="21">
        <v>67.98</v>
      </c>
      <c r="G23" s="6">
        <f t="shared" si="1"/>
        <v>9952.27</v>
      </c>
      <c r="H23" s="6">
        <f t="shared" si="0"/>
        <v>9952.27</v>
      </c>
    </row>
    <row r="24" spans="1:8" s="10" customFormat="1" ht="26.25" x14ac:dyDescent="0.25">
      <c r="A24" s="11" t="s">
        <v>56</v>
      </c>
      <c r="B24" s="11" t="s">
        <v>57</v>
      </c>
      <c r="C24" s="19" t="s">
        <v>7</v>
      </c>
      <c r="D24" s="25">
        <v>6.27</v>
      </c>
      <c r="E24" s="25">
        <v>6.27</v>
      </c>
      <c r="F24" s="21">
        <v>981.21</v>
      </c>
      <c r="G24" s="6">
        <f t="shared" si="1"/>
        <v>6152.19</v>
      </c>
      <c r="H24" s="6">
        <f t="shared" si="0"/>
        <v>6152.19</v>
      </c>
    </row>
    <row r="25" spans="1:8" s="10" customFormat="1" ht="26.25" x14ac:dyDescent="0.25">
      <c r="A25" s="11" t="s">
        <v>58</v>
      </c>
      <c r="B25" s="11" t="s">
        <v>59</v>
      </c>
      <c r="C25" s="19" t="s">
        <v>6</v>
      </c>
      <c r="D25" s="25">
        <v>146.4</v>
      </c>
      <c r="E25" s="25">
        <v>146.4</v>
      </c>
      <c r="F25" s="21">
        <v>27.42</v>
      </c>
      <c r="G25" s="6">
        <f t="shared" si="1"/>
        <v>4014.29</v>
      </c>
      <c r="H25" s="6">
        <f t="shared" si="0"/>
        <v>4014.29</v>
      </c>
    </row>
    <row r="26" spans="1:8" ht="39" x14ac:dyDescent="0.25">
      <c r="A26" s="11" t="s">
        <v>60</v>
      </c>
      <c r="B26" s="11" t="s">
        <v>61</v>
      </c>
      <c r="C26" s="19" t="s">
        <v>6</v>
      </c>
      <c r="D26" s="25">
        <v>138.72</v>
      </c>
      <c r="E26" s="25">
        <v>138.72</v>
      </c>
      <c r="F26" s="21">
        <v>25.64</v>
      </c>
      <c r="G26" s="6">
        <f t="shared" si="1"/>
        <v>3556.78</v>
      </c>
      <c r="H26" s="6">
        <f t="shared" si="0"/>
        <v>3556.78</v>
      </c>
    </row>
    <row r="27" spans="1:8" x14ac:dyDescent="0.25">
      <c r="A27" s="16" t="s">
        <v>62</v>
      </c>
      <c r="B27" s="16" t="s">
        <v>63</v>
      </c>
      <c r="C27" s="17"/>
      <c r="D27" s="26"/>
      <c r="E27" s="26"/>
      <c r="F27" s="27"/>
      <c r="G27" s="27"/>
      <c r="H27" s="27"/>
    </row>
    <row r="28" spans="1:8" s="10" customFormat="1" ht="26.25" x14ac:dyDescent="0.25">
      <c r="A28" s="11" t="s">
        <v>64</v>
      </c>
      <c r="B28" s="11" t="s">
        <v>65</v>
      </c>
      <c r="C28" s="19" t="s">
        <v>9</v>
      </c>
      <c r="D28" s="25">
        <v>4</v>
      </c>
      <c r="E28" s="25">
        <v>4</v>
      </c>
      <c r="F28" s="21">
        <v>1191.94</v>
      </c>
      <c r="G28" s="6">
        <f t="shared" si="1"/>
        <v>4767.76</v>
      </c>
      <c r="H28" s="6">
        <f t="shared" si="0"/>
        <v>4767.76</v>
      </c>
    </row>
    <row r="29" spans="1:8" ht="26.25" x14ac:dyDescent="0.25">
      <c r="A29" s="11" t="s">
        <v>66</v>
      </c>
      <c r="B29" s="11" t="s">
        <v>67</v>
      </c>
      <c r="C29" s="19" t="s">
        <v>9</v>
      </c>
      <c r="D29" s="25">
        <v>2</v>
      </c>
      <c r="E29" s="25">
        <v>2</v>
      </c>
      <c r="F29" s="21">
        <v>317.82</v>
      </c>
      <c r="G29" s="6">
        <f t="shared" si="1"/>
        <v>635.64</v>
      </c>
      <c r="H29" s="6">
        <f t="shared" si="0"/>
        <v>635.64</v>
      </c>
    </row>
    <row r="30" spans="1:8" x14ac:dyDescent="0.25">
      <c r="A30" s="11" t="s">
        <v>68</v>
      </c>
      <c r="B30" s="11" t="s">
        <v>69</v>
      </c>
      <c r="C30" s="19" t="s">
        <v>7</v>
      </c>
      <c r="D30" s="25">
        <v>7.8</v>
      </c>
      <c r="E30" s="25">
        <v>7.8</v>
      </c>
      <c r="F30" s="21">
        <v>386.3</v>
      </c>
      <c r="G30" s="6">
        <f t="shared" si="1"/>
        <v>3013.14</v>
      </c>
      <c r="H30" s="6">
        <f t="shared" si="0"/>
        <v>3013.14</v>
      </c>
    </row>
    <row r="31" spans="1:8" s="10" customFormat="1" x14ac:dyDescent="0.25">
      <c r="A31" s="11" t="s">
        <v>70</v>
      </c>
      <c r="B31" s="11" t="s">
        <v>71</v>
      </c>
      <c r="C31" s="19" t="s">
        <v>22</v>
      </c>
      <c r="D31" s="25">
        <v>0.2</v>
      </c>
      <c r="E31" s="25">
        <v>0.2</v>
      </c>
      <c r="F31" s="21">
        <v>28.1</v>
      </c>
      <c r="G31" s="6">
        <f t="shared" si="1"/>
        <v>5.62</v>
      </c>
      <c r="H31" s="6">
        <f t="shared" si="0"/>
        <v>5.62</v>
      </c>
    </row>
    <row r="32" spans="1:8" x14ac:dyDescent="0.25">
      <c r="A32" s="16" t="s">
        <v>72</v>
      </c>
      <c r="B32" s="16" t="s">
        <v>73</v>
      </c>
      <c r="C32" s="17"/>
      <c r="D32" s="26"/>
      <c r="E32" s="26"/>
      <c r="F32" s="27"/>
      <c r="G32" s="27"/>
      <c r="H32" s="27"/>
    </row>
    <row r="33" spans="1:8" x14ac:dyDescent="0.25">
      <c r="A33" s="16"/>
      <c r="B33" s="16" t="s">
        <v>74</v>
      </c>
      <c r="C33" s="17"/>
      <c r="D33" s="26"/>
      <c r="E33" s="26"/>
      <c r="F33" s="27"/>
      <c r="G33" s="27"/>
      <c r="H33" s="27"/>
    </row>
    <row r="34" spans="1:8" s="10" customFormat="1" x14ac:dyDescent="0.25">
      <c r="A34" s="11" t="s">
        <v>75</v>
      </c>
      <c r="B34" s="11" t="s">
        <v>76</v>
      </c>
      <c r="C34" s="19" t="s">
        <v>6</v>
      </c>
      <c r="D34" s="25">
        <v>200</v>
      </c>
      <c r="E34" s="25">
        <v>200</v>
      </c>
      <c r="F34" s="21">
        <v>5.72</v>
      </c>
      <c r="G34" s="6">
        <f t="shared" si="1"/>
        <v>1144</v>
      </c>
      <c r="H34" s="6">
        <f t="shared" si="0"/>
        <v>1144</v>
      </c>
    </row>
    <row r="35" spans="1:8" s="10" customFormat="1" ht="26.25" x14ac:dyDescent="0.25">
      <c r="A35" s="11" t="s">
        <v>77</v>
      </c>
      <c r="B35" s="11" t="s">
        <v>78</v>
      </c>
      <c r="C35" s="19" t="s">
        <v>6</v>
      </c>
      <c r="D35" s="25">
        <v>200</v>
      </c>
      <c r="E35" s="25">
        <v>200</v>
      </c>
      <c r="F35" s="21">
        <v>27.65</v>
      </c>
      <c r="G35" s="6">
        <f t="shared" si="1"/>
        <v>5530</v>
      </c>
      <c r="H35" s="6">
        <f t="shared" si="0"/>
        <v>5530</v>
      </c>
    </row>
    <row r="36" spans="1:8" ht="51.75" x14ac:dyDescent="0.25">
      <c r="A36" s="11" t="s">
        <v>79</v>
      </c>
      <c r="B36" s="11" t="s">
        <v>80</v>
      </c>
      <c r="C36" s="19" t="s">
        <v>6</v>
      </c>
      <c r="D36" s="25">
        <v>112</v>
      </c>
      <c r="E36" s="25">
        <v>112</v>
      </c>
      <c r="F36" s="21">
        <v>47.75</v>
      </c>
      <c r="G36" s="6">
        <f t="shared" si="1"/>
        <v>5348</v>
      </c>
      <c r="H36" s="6">
        <f t="shared" si="0"/>
        <v>5348</v>
      </c>
    </row>
    <row r="37" spans="1:8" ht="39" x14ac:dyDescent="0.25">
      <c r="A37" s="11" t="s">
        <v>81</v>
      </c>
      <c r="B37" s="11" t="s">
        <v>82</v>
      </c>
      <c r="C37" s="19" t="s">
        <v>6</v>
      </c>
      <c r="D37" s="25">
        <v>108</v>
      </c>
      <c r="E37" s="25">
        <v>108</v>
      </c>
      <c r="F37" s="21">
        <v>60.97</v>
      </c>
      <c r="G37" s="6">
        <f t="shared" si="1"/>
        <v>6584.76</v>
      </c>
      <c r="H37" s="6">
        <f t="shared" si="0"/>
        <v>6584.76</v>
      </c>
    </row>
    <row r="38" spans="1:8" s="10" customFormat="1" x14ac:dyDescent="0.25">
      <c r="A38" s="16" t="s">
        <v>83</v>
      </c>
      <c r="B38" s="16" t="s">
        <v>84</v>
      </c>
      <c r="C38" s="17"/>
      <c r="D38" s="26"/>
      <c r="E38" s="26"/>
      <c r="F38" s="27"/>
      <c r="G38" s="27"/>
      <c r="H38" s="27"/>
    </row>
    <row r="39" spans="1:8" s="10" customFormat="1" ht="26.25" x14ac:dyDescent="0.25">
      <c r="A39" s="11" t="s">
        <v>85</v>
      </c>
      <c r="B39" s="11" t="s">
        <v>86</v>
      </c>
      <c r="C39" s="19" t="s">
        <v>6</v>
      </c>
      <c r="D39" s="25">
        <v>105</v>
      </c>
      <c r="E39" s="25">
        <v>105</v>
      </c>
      <c r="F39" s="21">
        <v>2.23</v>
      </c>
      <c r="G39" s="6">
        <f t="shared" si="1"/>
        <v>234.15</v>
      </c>
      <c r="H39" s="6">
        <f t="shared" si="0"/>
        <v>234.15</v>
      </c>
    </row>
    <row r="40" spans="1:8" ht="26.25" x14ac:dyDescent="0.25">
      <c r="A40" s="11" t="s">
        <v>87</v>
      </c>
      <c r="B40" s="11" t="s">
        <v>88</v>
      </c>
      <c r="C40" s="19" t="s">
        <v>6</v>
      </c>
      <c r="D40" s="25">
        <v>30.71</v>
      </c>
      <c r="E40" s="25">
        <v>30.71</v>
      </c>
      <c r="F40" s="21">
        <v>14.93</v>
      </c>
      <c r="G40" s="6">
        <f t="shared" si="1"/>
        <v>458.5</v>
      </c>
      <c r="H40" s="6">
        <f t="shared" si="0"/>
        <v>458.5</v>
      </c>
    </row>
    <row r="41" spans="1:8" ht="26.25" x14ac:dyDescent="0.25">
      <c r="A41" s="11" t="s">
        <v>89</v>
      </c>
      <c r="B41" s="11" t="s">
        <v>90</v>
      </c>
      <c r="C41" s="19" t="s">
        <v>6</v>
      </c>
      <c r="D41" s="25">
        <v>42.13</v>
      </c>
      <c r="E41" s="25">
        <v>42.13</v>
      </c>
      <c r="F41" s="21">
        <v>8.99</v>
      </c>
      <c r="G41" s="6">
        <f t="shared" si="1"/>
        <v>378.75</v>
      </c>
      <c r="H41" s="6">
        <f t="shared" si="0"/>
        <v>378.75</v>
      </c>
    </row>
    <row r="42" spans="1:8" s="10" customFormat="1" ht="26.25" x14ac:dyDescent="0.25">
      <c r="A42" s="11"/>
      <c r="B42" s="11" t="s">
        <v>91</v>
      </c>
      <c r="C42" s="19" t="s">
        <v>6</v>
      </c>
      <c r="D42" s="25">
        <v>72.83</v>
      </c>
      <c r="E42" s="25">
        <v>72.83</v>
      </c>
      <c r="F42" s="21">
        <v>14.04</v>
      </c>
      <c r="G42" s="6">
        <f t="shared" si="1"/>
        <v>1022.53</v>
      </c>
      <c r="H42" s="6">
        <f t="shared" si="0"/>
        <v>1022.53</v>
      </c>
    </row>
    <row r="43" spans="1:8" ht="39" x14ac:dyDescent="0.25">
      <c r="A43" s="11"/>
      <c r="B43" s="11" t="s">
        <v>92</v>
      </c>
      <c r="C43" s="19" t="s">
        <v>6</v>
      </c>
      <c r="D43" s="25">
        <v>7.56</v>
      </c>
      <c r="E43" s="25">
        <v>7.56</v>
      </c>
      <c r="F43" s="21">
        <v>16.37</v>
      </c>
      <c r="G43" s="6">
        <f t="shared" si="1"/>
        <v>123.76</v>
      </c>
      <c r="H43" s="6">
        <f t="shared" si="0"/>
        <v>123.76</v>
      </c>
    </row>
    <row r="44" spans="1:8" x14ac:dyDescent="0.25">
      <c r="A44" s="16" t="s">
        <v>93</v>
      </c>
      <c r="B44" s="16" t="s">
        <v>10</v>
      </c>
      <c r="C44" s="17"/>
      <c r="D44" s="26"/>
      <c r="E44" s="26"/>
      <c r="F44" s="27"/>
      <c r="G44" s="27"/>
      <c r="H44" s="27"/>
    </row>
    <row r="45" spans="1:8" s="10" customFormat="1" x14ac:dyDescent="0.25">
      <c r="A45" s="16"/>
      <c r="B45" s="16" t="s">
        <v>94</v>
      </c>
      <c r="C45" s="17"/>
      <c r="D45" s="26"/>
      <c r="E45" s="26"/>
      <c r="F45" s="27"/>
      <c r="G45" s="27"/>
      <c r="H45" s="27"/>
    </row>
    <row r="46" spans="1:8" s="10" customFormat="1" ht="26.25" x14ac:dyDescent="0.25">
      <c r="A46" s="11" t="s">
        <v>95</v>
      </c>
      <c r="B46" s="11" t="s">
        <v>96</v>
      </c>
      <c r="C46" s="19" t="s">
        <v>6</v>
      </c>
      <c r="D46" s="25">
        <v>28.47</v>
      </c>
      <c r="E46" s="25">
        <v>28.47</v>
      </c>
      <c r="F46" s="21">
        <v>336.26</v>
      </c>
      <c r="G46" s="6">
        <f t="shared" si="1"/>
        <v>9573.32</v>
      </c>
      <c r="H46" s="6">
        <f t="shared" si="0"/>
        <v>9573.32</v>
      </c>
    </row>
    <row r="47" spans="1:8" ht="26.25" x14ac:dyDescent="0.25">
      <c r="A47" s="11" t="s">
        <v>97</v>
      </c>
      <c r="B47" s="11" t="s">
        <v>98</v>
      </c>
      <c r="C47" s="19" t="s">
        <v>6</v>
      </c>
      <c r="D47" s="25">
        <v>28.47</v>
      </c>
      <c r="E47" s="25">
        <v>28.47</v>
      </c>
      <c r="F47" s="21">
        <v>1.35</v>
      </c>
      <c r="G47" s="6">
        <f t="shared" si="1"/>
        <v>38.43</v>
      </c>
      <c r="H47" s="6">
        <f t="shared" si="0"/>
        <v>38.43</v>
      </c>
    </row>
    <row r="48" spans="1:8" s="10" customFormat="1" ht="39" x14ac:dyDescent="0.25">
      <c r="A48" s="11" t="s">
        <v>99</v>
      </c>
      <c r="B48" s="11" t="s">
        <v>100</v>
      </c>
      <c r="C48" s="19" t="s">
        <v>6</v>
      </c>
      <c r="D48" s="25">
        <v>28.47</v>
      </c>
      <c r="E48" s="25">
        <v>28.47</v>
      </c>
      <c r="F48" s="21">
        <v>62.13</v>
      </c>
      <c r="G48" s="6">
        <f t="shared" si="1"/>
        <v>1768.84</v>
      </c>
      <c r="H48" s="6">
        <f t="shared" si="0"/>
        <v>1768.84</v>
      </c>
    </row>
    <row r="49" spans="1:8" x14ac:dyDescent="0.25">
      <c r="A49" s="24"/>
      <c r="B49" s="16" t="s">
        <v>101</v>
      </c>
      <c r="C49" s="17"/>
      <c r="D49" s="26"/>
      <c r="E49" s="26"/>
      <c r="F49" s="27"/>
      <c r="G49" s="27"/>
      <c r="H49" s="27"/>
    </row>
    <row r="50" spans="1:8" s="10" customFormat="1" ht="26.25" x14ac:dyDescent="0.25">
      <c r="A50" s="11" t="s">
        <v>102</v>
      </c>
      <c r="B50" s="11" t="s">
        <v>103</v>
      </c>
      <c r="C50" s="19" t="s">
        <v>8</v>
      </c>
      <c r="D50" s="25">
        <v>77.25</v>
      </c>
      <c r="E50" s="25">
        <v>77.25</v>
      </c>
      <c r="F50" s="21">
        <v>77.400000000000006</v>
      </c>
      <c r="G50" s="6">
        <f t="shared" si="1"/>
        <v>5979.15</v>
      </c>
      <c r="H50" s="6">
        <f t="shared" si="0"/>
        <v>5979.15</v>
      </c>
    </row>
    <row r="51" spans="1:8" s="10" customFormat="1" ht="39" x14ac:dyDescent="0.25">
      <c r="A51" s="11" t="s">
        <v>104</v>
      </c>
      <c r="B51" s="11" t="s">
        <v>105</v>
      </c>
      <c r="C51" s="19" t="s">
        <v>6</v>
      </c>
      <c r="D51" s="25">
        <v>77.25</v>
      </c>
      <c r="E51" s="25">
        <v>77.25</v>
      </c>
      <c r="F51" s="21">
        <v>29.13</v>
      </c>
      <c r="G51" s="6">
        <f t="shared" si="1"/>
        <v>2250.29</v>
      </c>
      <c r="H51" s="6">
        <f t="shared" si="0"/>
        <v>2250.29</v>
      </c>
    </row>
    <row r="52" spans="1:8" x14ac:dyDescent="0.25">
      <c r="A52" s="16" t="s">
        <v>106</v>
      </c>
      <c r="B52" s="16" t="s">
        <v>107</v>
      </c>
      <c r="C52" s="17"/>
      <c r="D52" s="26"/>
      <c r="E52" s="26"/>
      <c r="F52" s="27"/>
      <c r="G52" s="27"/>
      <c r="H52" s="27"/>
    </row>
    <row r="53" spans="1:8" x14ac:dyDescent="0.25">
      <c r="A53" s="11" t="s">
        <v>23</v>
      </c>
      <c r="B53" s="11" t="s">
        <v>108</v>
      </c>
      <c r="C53" s="19" t="s">
        <v>109</v>
      </c>
      <c r="D53" s="25">
        <v>6</v>
      </c>
      <c r="E53" s="25">
        <v>6</v>
      </c>
      <c r="F53" s="21">
        <v>17.170000000000002</v>
      </c>
      <c r="G53" s="6">
        <f t="shared" si="1"/>
        <v>103.02</v>
      </c>
      <c r="H53" s="6">
        <f t="shared" si="0"/>
        <v>103.02</v>
      </c>
    </row>
    <row r="54" spans="1:8" ht="39" x14ac:dyDescent="0.25">
      <c r="A54" s="11" t="s">
        <v>24</v>
      </c>
      <c r="B54" s="11" t="s">
        <v>110</v>
      </c>
      <c r="C54" s="19" t="s">
        <v>109</v>
      </c>
      <c r="D54" s="25">
        <v>11</v>
      </c>
      <c r="E54" s="25">
        <v>11</v>
      </c>
      <c r="F54" s="21">
        <v>134.33000000000001</v>
      </c>
      <c r="G54" s="6">
        <f t="shared" si="1"/>
        <v>1477.63</v>
      </c>
      <c r="H54" s="6">
        <f t="shared" si="0"/>
        <v>1477.63</v>
      </c>
    </row>
    <row r="55" spans="1:8" ht="26.25" x14ac:dyDescent="0.25">
      <c r="A55" s="11" t="s">
        <v>25</v>
      </c>
      <c r="B55" s="11" t="s">
        <v>111</v>
      </c>
      <c r="C55" s="19" t="s">
        <v>109</v>
      </c>
      <c r="D55" s="25">
        <v>10</v>
      </c>
      <c r="E55" s="25">
        <v>10</v>
      </c>
      <c r="F55" s="21">
        <v>87.67</v>
      </c>
      <c r="G55" s="6">
        <f t="shared" si="1"/>
        <v>876.7</v>
      </c>
      <c r="H55" s="6">
        <f t="shared" si="0"/>
        <v>876.7</v>
      </c>
    </row>
    <row r="56" spans="1:8" ht="39" x14ac:dyDescent="0.25">
      <c r="A56" s="11"/>
      <c r="B56" s="11" t="s">
        <v>112</v>
      </c>
      <c r="C56" s="19" t="s">
        <v>9</v>
      </c>
      <c r="D56" s="25">
        <v>1</v>
      </c>
      <c r="E56" s="25">
        <v>1</v>
      </c>
      <c r="F56" s="21">
        <v>67.7</v>
      </c>
      <c r="G56" s="6">
        <f t="shared" si="1"/>
        <v>67.7</v>
      </c>
      <c r="H56" s="6">
        <f t="shared" si="0"/>
        <v>67.7</v>
      </c>
    </row>
    <row r="57" spans="1:8" ht="26.25" x14ac:dyDescent="0.25">
      <c r="A57" s="11"/>
      <c r="B57" s="11" t="s">
        <v>113</v>
      </c>
      <c r="C57" s="19" t="s">
        <v>9</v>
      </c>
      <c r="D57" s="25">
        <v>4</v>
      </c>
      <c r="E57" s="25">
        <v>4</v>
      </c>
      <c r="F57" s="21">
        <v>22.39</v>
      </c>
      <c r="G57" s="6">
        <f t="shared" si="1"/>
        <v>89.56</v>
      </c>
      <c r="H57" s="6">
        <f t="shared" si="0"/>
        <v>89.56</v>
      </c>
    </row>
    <row r="58" spans="1:8" x14ac:dyDescent="0.25">
      <c r="A58" s="16" t="s">
        <v>11</v>
      </c>
      <c r="B58" s="16" t="s">
        <v>114</v>
      </c>
      <c r="C58" s="17"/>
      <c r="D58" s="26"/>
      <c r="E58" s="26"/>
      <c r="F58" s="27"/>
      <c r="G58" s="27"/>
      <c r="H58" s="27"/>
    </row>
    <row r="59" spans="1:8" ht="51.75" x14ac:dyDescent="0.25">
      <c r="A59" s="11" t="s">
        <v>26</v>
      </c>
      <c r="B59" s="11" t="s">
        <v>115</v>
      </c>
      <c r="C59" s="19" t="s">
        <v>9</v>
      </c>
      <c r="D59" s="25">
        <v>2</v>
      </c>
      <c r="E59" s="25">
        <v>2</v>
      </c>
      <c r="F59" s="21">
        <v>629.11</v>
      </c>
      <c r="G59" s="6">
        <f t="shared" si="1"/>
        <v>1258.22</v>
      </c>
      <c r="H59" s="6">
        <f t="shared" si="0"/>
        <v>1258.22</v>
      </c>
    </row>
    <row r="60" spans="1:8" ht="51.75" x14ac:dyDescent="0.25">
      <c r="A60" s="11" t="s">
        <v>27</v>
      </c>
      <c r="B60" s="11" t="s">
        <v>116</v>
      </c>
      <c r="C60" s="19" t="s">
        <v>9</v>
      </c>
      <c r="D60" s="25">
        <v>2</v>
      </c>
      <c r="E60" s="25">
        <v>2</v>
      </c>
      <c r="F60" s="21">
        <v>579.76</v>
      </c>
      <c r="G60" s="6">
        <f t="shared" si="1"/>
        <v>1159.52</v>
      </c>
      <c r="H60" s="6">
        <f t="shared" si="0"/>
        <v>1159.52</v>
      </c>
    </row>
    <row r="61" spans="1:8" s="10" customFormat="1" ht="39" x14ac:dyDescent="0.25">
      <c r="A61" s="11"/>
      <c r="B61" s="11" t="s">
        <v>117</v>
      </c>
      <c r="C61" s="19" t="s">
        <v>9</v>
      </c>
      <c r="D61" s="25">
        <v>2</v>
      </c>
      <c r="E61" s="25">
        <v>2</v>
      </c>
      <c r="F61" s="21">
        <v>72.25</v>
      </c>
      <c r="G61" s="6">
        <f t="shared" si="1"/>
        <v>144.5</v>
      </c>
      <c r="H61" s="6">
        <f t="shared" si="0"/>
        <v>144.5</v>
      </c>
    </row>
    <row r="62" spans="1:8" x14ac:dyDescent="0.25">
      <c r="A62" s="11"/>
      <c r="B62" s="11" t="s">
        <v>118</v>
      </c>
      <c r="C62" s="19" t="s">
        <v>9</v>
      </c>
      <c r="D62" s="25">
        <v>1</v>
      </c>
      <c r="E62" s="25">
        <v>1</v>
      </c>
      <c r="F62" s="21">
        <v>542.52</v>
      </c>
      <c r="G62" s="6">
        <f t="shared" si="1"/>
        <v>542.52</v>
      </c>
      <c r="H62" s="6">
        <f t="shared" si="0"/>
        <v>542.52</v>
      </c>
    </row>
    <row r="63" spans="1:8" x14ac:dyDescent="0.25">
      <c r="A63" s="11"/>
      <c r="B63" s="11" t="s">
        <v>119</v>
      </c>
      <c r="C63" s="19" t="s">
        <v>9</v>
      </c>
      <c r="D63" s="25">
        <v>1</v>
      </c>
      <c r="E63" s="25">
        <v>1</v>
      </c>
      <c r="F63" s="21">
        <v>364.01</v>
      </c>
      <c r="G63" s="6">
        <f t="shared" si="1"/>
        <v>364.01</v>
      </c>
      <c r="H63" s="6">
        <f t="shared" si="0"/>
        <v>364.01</v>
      </c>
    </row>
    <row r="64" spans="1:8" x14ac:dyDescent="0.25">
      <c r="A64" s="11"/>
      <c r="B64" s="11" t="s">
        <v>120</v>
      </c>
      <c r="C64" s="19" t="s">
        <v>9</v>
      </c>
      <c r="D64" s="25">
        <v>4</v>
      </c>
      <c r="E64" s="25">
        <v>4</v>
      </c>
      <c r="F64" s="21">
        <v>125.35</v>
      </c>
      <c r="G64" s="6">
        <f t="shared" si="1"/>
        <v>501.4</v>
      </c>
      <c r="H64" s="6">
        <f t="shared" si="0"/>
        <v>501.4</v>
      </c>
    </row>
    <row r="65" spans="1:8" s="10" customFormat="1" ht="26.25" x14ac:dyDescent="0.25">
      <c r="A65" s="11"/>
      <c r="B65" s="11" t="s">
        <v>121</v>
      </c>
      <c r="C65" s="19" t="s">
        <v>9</v>
      </c>
      <c r="D65" s="25">
        <v>2</v>
      </c>
      <c r="E65" s="25">
        <v>2</v>
      </c>
      <c r="F65" s="21">
        <v>71.16</v>
      </c>
      <c r="G65" s="6">
        <f t="shared" si="1"/>
        <v>142.32</v>
      </c>
      <c r="H65" s="6">
        <f t="shared" si="0"/>
        <v>142.32</v>
      </c>
    </row>
    <row r="66" spans="1:8" ht="26.25" x14ac:dyDescent="0.25">
      <c r="A66" s="11"/>
      <c r="B66" s="11" t="s">
        <v>122</v>
      </c>
      <c r="C66" s="19" t="s">
        <v>9</v>
      </c>
      <c r="D66" s="25">
        <v>2</v>
      </c>
      <c r="E66" s="25">
        <v>2</v>
      </c>
      <c r="F66" s="21">
        <v>72.709999999999994</v>
      </c>
      <c r="G66" s="6">
        <f t="shared" si="1"/>
        <v>145.41999999999999</v>
      </c>
      <c r="H66" s="6">
        <f t="shared" si="0"/>
        <v>145.41999999999999</v>
      </c>
    </row>
    <row r="67" spans="1:8" ht="26.25" x14ac:dyDescent="0.25">
      <c r="A67" s="11"/>
      <c r="B67" s="11" t="s">
        <v>123</v>
      </c>
      <c r="C67" s="19" t="s">
        <v>9</v>
      </c>
      <c r="D67" s="25">
        <v>2</v>
      </c>
      <c r="E67" s="25">
        <v>2</v>
      </c>
      <c r="F67" s="21">
        <v>386</v>
      </c>
      <c r="G67" s="6">
        <f t="shared" si="1"/>
        <v>772</v>
      </c>
      <c r="H67" s="6">
        <f t="shared" si="0"/>
        <v>772</v>
      </c>
    </row>
    <row r="68" spans="1:8" ht="26.25" x14ac:dyDescent="0.25">
      <c r="A68" s="11"/>
      <c r="B68" s="11" t="s">
        <v>124</v>
      </c>
      <c r="C68" s="19" t="s">
        <v>9</v>
      </c>
      <c r="D68" s="25">
        <v>2</v>
      </c>
      <c r="E68" s="25">
        <v>2</v>
      </c>
      <c r="F68" s="21">
        <v>579.76</v>
      </c>
      <c r="G68" s="6">
        <f t="shared" si="1"/>
        <v>1159.52</v>
      </c>
      <c r="H68" s="6">
        <f t="shared" si="0"/>
        <v>1159.52</v>
      </c>
    </row>
    <row r="69" spans="1:8" s="10" customFormat="1" ht="26.25" x14ac:dyDescent="0.25">
      <c r="A69" s="11"/>
      <c r="B69" s="11" t="s">
        <v>125</v>
      </c>
      <c r="C69" s="19" t="s">
        <v>9</v>
      </c>
      <c r="D69" s="25">
        <v>2</v>
      </c>
      <c r="E69" s="25">
        <v>2</v>
      </c>
      <c r="F69" s="21">
        <v>1525.3</v>
      </c>
      <c r="G69" s="6">
        <f t="shared" si="1"/>
        <v>3050.6</v>
      </c>
      <c r="H69" s="6">
        <f t="shared" si="0"/>
        <v>3050.6</v>
      </c>
    </row>
    <row r="70" spans="1:8" s="10" customFormat="1" x14ac:dyDescent="0.25">
      <c r="A70" s="16" t="s">
        <v>126</v>
      </c>
      <c r="B70" s="16" t="s">
        <v>127</v>
      </c>
      <c r="C70" s="17"/>
      <c r="D70" s="26"/>
      <c r="E70" s="26"/>
      <c r="F70" s="23"/>
      <c r="G70" s="23"/>
      <c r="H70" s="23"/>
    </row>
    <row r="71" spans="1:8" x14ac:dyDescent="0.25">
      <c r="A71" s="11" t="s">
        <v>128</v>
      </c>
      <c r="B71" s="11" t="s">
        <v>129</v>
      </c>
      <c r="C71" s="19" t="s">
        <v>6</v>
      </c>
      <c r="D71" s="25">
        <v>110.25</v>
      </c>
      <c r="E71" s="25">
        <v>110.25</v>
      </c>
      <c r="F71" s="21">
        <v>1.08</v>
      </c>
      <c r="G71" s="6">
        <f t="shared" si="1"/>
        <v>119.07</v>
      </c>
      <c r="H71" s="6">
        <f t="shared" si="0"/>
        <v>119.07</v>
      </c>
    </row>
    <row r="72" spans="1:8" ht="39" x14ac:dyDescent="0.25">
      <c r="A72" s="11" t="s">
        <v>130</v>
      </c>
      <c r="B72" s="11" t="s">
        <v>29</v>
      </c>
      <c r="C72" s="19" t="s">
        <v>9</v>
      </c>
      <c r="D72" s="25">
        <v>1</v>
      </c>
      <c r="E72" s="25">
        <v>1</v>
      </c>
      <c r="F72" s="21">
        <v>322.12</v>
      </c>
      <c r="G72" s="6">
        <f t="shared" si="1"/>
        <v>322.12</v>
      </c>
      <c r="H72" s="6">
        <f t="shared" si="0"/>
        <v>322.12</v>
      </c>
    </row>
    <row r="73" spans="1:8" s="10" customFormat="1" x14ac:dyDescent="0.25">
      <c r="A73" s="11" t="s">
        <v>131</v>
      </c>
      <c r="B73" s="11" t="s">
        <v>132</v>
      </c>
      <c r="C73" s="19" t="s">
        <v>9</v>
      </c>
      <c r="D73" s="25">
        <v>1</v>
      </c>
      <c r="E73" s="25">
        <v>1</v>
      </c>
      <c r="F73" s="21">
        <v>1242.77</v>
      </c>
      <c r="G73" s="6">
        <f t="shared" si="1"/>
        <v>1242.77</v>
      </c>
      <c r="H73" s="6">
        <f t="shared" ref="H73:H82" si="2">ROUND(D73*F73,2)</f>
        <v>1242.77</v>
      </c>
    </row>
    <row r="74" spans="1:8" x14ac:dyDescent="0.25">
      <c r="A74" s="16" t="s">
        <v>28</v>
      </c>
      <c r="B74" s="16" t="s">
        <v>133</v>
      </c>
      <c r="C74" s="17"/>
      <c r="D74" s="26"/>
      <c r="E74" s="26"/>
      <c r="F74" s="23"/>
      <c r="G74" s="23"/>
      <c r="H74" s="23"/>
    </row>
    <row r="75" spans="1:8" x14ac:dyDescent="0.25">
      <c r="A75" s="11" t="s">
        <v>134</v>
      </c>
      <c r="B75" s="11" t="s">
        <v>135</v>
      </c>
      <c r="C75" s="19" t="s">
        <v>20</v>
      </c>
      <c r="D75" s="25">
        <v>1</v>
      </c>
      <c r="E75" s="25">
        <v>1</v>
      </c>
      <c r="F75" s="21">
        <v>3801.18</v>
      </c>
      <c r="G75" s="6">
        <f t="shared" ref="G75:G82" si="3">ROUND(E75*F75,2)</f>
        <v>3801.18</v>
      </c>
      <c r="H75" s="6">
        <f t="shared" si="2"/>
        <v>3801.18</v>
      </c>
    </row>
    <row r="76" spans="1:8" x14ac:dyDescent="0.25">
      <c r="A76" s="11" t="s">
        <v>136</v>
      </c>
      <c r="B76" s="11" t="s">
        <v>137</v>
      </c>
      <c r="C76" s="19" t="s">
        <v>20</v>
      </c>
      <c r="D76" s="25">
        <v>1</v>
      </c>
      <c r="E76" s="25">
        <v>1</v>
      </c>
      <c r="F76" s="21">
        <v>1513.96</v>
      </c>
      <c r="G76" s="6">
        <f t="shared" si="3"/>
        <v>1513.96</v>
      </c>
      <c r="H76" s="6">
        <f t="shared" si="2"/>
        <v>1513.96</v>
      </c>
    </row>
    <row r="77" spans="1:8" x14ac:dyDescent="0.25">
      <c r="A77" s="11" t="s">
        <v>138</v>
      </c>
      <c r="B77" s="11" t="s">
        <v>139</v>
      </c>
      <c r="C77" s="19" t="s">
        <v>20</v>
      </c>
      <c r="D77" s="25">
        <v>1</v>
      </c>
      <c r="E77" s="25">
        <v>1</v>
      </c>
      <c r="F77" s="21">
        <v>2477</v>
      </c>
      <c r="G77" s="6">
        <f t="shared" si="3"/>
        <v>2477</v>
      </c>
      <c r="H77" s="6">
        <f t="shared" si="2"/>
        <v>2477</v>
      </c>
    </row>
    <row r="78" spans="1:8" x14ac:dyDescent="0.25">
      <c r="A78" s="11" t="s">
        <v>140</v>
      </c>
      <c r="B78" s="11" t="s">
        <v>141</v>
      </c>
      <c r="C78" s="19" t="s">
        <v>20</v>
      </c>
      <c r="D78" s="25">
        <v>1</v>
      </c>
      <c r="E78" s="25">
        <v>1</v>
      </c>
      <c r="F78" s="21">
        <v>2236.2399999999998</v>
      </c>
      <c r="G78" s="6">
        <f t="shared" si="3"/>
        <v>2236.2399999999998</v>
      </c>
      <c r="H78" s="6">
        <f t="shared" si="2"/>
        <v>2236.2399999999998</v>
      </c>
    </row>
    <row r="79" spans="1:8" x14ac:dyDescent="0.25">
      <c r="A79" s="11" t="s">
        <v>142</v>
      </c>
      <c r="B79" s="11" t="s">
        <v>143</v>
      </c>
      <c r="C79" s="19" t="s">
        <v>20</v>
      </c>
      <c r="D79" s="25">
        <v>1</v>
      </c>
      <c r="E79" s="25">
        <v>1</v>
      </c>
      <c r="F79" s="21">
        <v>3801.18</v>
      </c>
      <c r="G79" s="6">
        <f t="shared" si="3"/>
        <v>3801.18</v>
      </c>
      <c r="H79" s="6">
        <f t="shared" si="2"/>
        <v>3801.18</v>
      </c>
    </row>
    <row r="80" spans="1:8" x14ac:dyDescent="0.25">
      <c r="A80" s="11" t="s">
        <v>144</v>
      </c>
      <c r="B80" s="11" t="s">
        <v>145</v>
      </c>
      <c r="C80" s="19" t="s">
        <v>20</v>
      </c>
      <c r="D80" s="25">
        <v>1</v>
      </c>
      <c r="E80" s="25">
        <v>1</v>
      </c>
      <c r="F80" s="21">
        <v>3801.18</v>
      </c>
      <c r="G80" s="6">
        <f t="shared" si="3"/>
        <v>3801.18</v>
      </c>
      <c r="H80" s="6">
        <f t="shared" si="2"/>
        <v>3801.18</v>
      </c>
    </row>
    <row r="81" spans="1:8" x14ac:dyDescent="0.25">
      <c r="A81" s="11" t="s">
        <v>146</v>
      </c>
      <c r="B81" s="11" t="s">
        <v>147</v>
      </c>
      <c r="C81" s="19" t="s">
        <v>20</v>
      </c>
      <c r="D81" s="25">
        <v>1</v>
      </c>
      <c r="E81" s="25">
        <v>1</v>
      </c>
      <c r="F81" s="21">
        <v>2115.86</v>
      </c>
      <c r="G81" s="6">
        <f t="shared" si="3"/>
        <v>2115.86</v>
      </c>
      <c r="H81" s="6">
        <f t="shared" si="2"/>
        <v>2115.86</v>
      </c>
    </row>
    <row r="82" spans="1:8" x14ac:dyDescent="0.25">
      <c r="A82" s="11" t="s">
        <v>148</v>
      </c>
      <c r="B82" s="11" t="s">
        <v>149</v>
      </c>
      <c r="C82" s="19" t="s">
        <v>20</v>
      </c>
      <c r="D82" s="25">
        <v>1</v>
      </c>
      <c r="E82" s="25">
        <v>1</v>
      </c>
      <c r="F82" s="21">
        <v>1453.77</v>
      </c>
      <c r="G82" s="6">
        <f t="shared" si="3"/>
        <v>1453.77</v>
      </c>
      <c r="H82" s="6">
        <f t="shared" si="2"/>
        <v>1453.77</v>
      </c>
    </row>
    <row r="83" spans="1:8" x14ac:dyDescent="0.25">
      <c r="A83" s="2"/>
      <c r="B83" s="3" t="s">
        <v>21</v>
      </c>
      <c r="C83" s="7"/>
      <c r="D83" s="51" t="s">
        <v>154</v>
      </c>
      <c r="E83" s="52"/>
      <c r="F83" s="29">
        <f>G83/H83</f>
        <v>0.99999986631450344</v>
      </c>
      <c r="G83" s="14">
        <f>G6</f>
        <v>149604.83999999994</v>
      </c>
      <c r="H83" s="14">
        <f>H6</f>
        <v>149604.85999999993</v>
      </c>
    </row>
  </sheetData>
  <mergeCells count="15">
    <mergeCell ref="D83:E83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25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ACADEMIA</vt:lpstr>
      <vt:lpstr>ACADEMIA!Area_de_impressao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2024-03-25T11:08:35Z</dcterms:modified>
</cp:coreProperties>
</file>