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tur Campos\Documents\MURIBECA\ADMINISTRAÇÃO\AVALIA_TCE\OBRAS\"/>
    </mc:Choice>
  </mc:AlternateContent>
  <bookViews>
    <workbookView xWindow="0" yWindow="0" windowWidth="20490" windowHeight="7155"/>
  </bookViews>
  <sheets>
    <sheet name="JACKSON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5" l="1"/>
  <c r="G10" i="5" l="1"/>
  <c r="H6" i="5" l="1"/>
  <c r="G24" i="5" l="1"/>
  <c r="G21" i="5" s="1"/>
  <c r="G23" i="5"/>
  <c r="G22" i="5"/>
  <c r="G20" i="5"/>
  <c r="G19" i="5" s="1"/>
  <c r="G18" i="5"/>
  <c r="G17" i="5"/>
  <c r="G16" i="5" s="1"/>
  <c r="G15" i="5"/>
  <c r="G14" i="5"/>
  <c r="G13" i="5"/>
  <c r="G12" i="5"/>
  <c r="G11" i="5"/>
  <c r="G9" i="5"/>
  <c r="G8" i="5"/>
  <c r="G7" i="5" s="1"/>
  <c r="H24" i="5"/>
  <c r="H23" i="5"/>
  <c r="H22" i="5"/>
  <c r="H20" i="5"/>
  <c r="H19" i="5" s="1"/>
  <c r="H18" i="5"/>
  <c r="H17" i="5"/>
  <c r="H15" i="5"/>
  <c r="H14" i="5"/>
  <c r="H13" i="5"/>
  <c r="H12" i="5"/>
  <c r="H11" i="5"/>
  <c r="H9" i="5"/>
  <c r="H8" i="5"/>
  <c r="G25" i="5" l="1"/>
  <c r="G6" i="5" s="1"/>
  <c r="H7" i="5"/>
  <c r="H10" i="5"/>
  <c r="H21" i="5"/>
  <c r="H16" i="5"/>
  <c r="H25" i="5" l="1"/>
</calcChain>
</file>

<file path=xl/sharedStrings.xml><?xml version="1.0" encoding="utf-8"?>
<sst xmlns="http://schemas.openxmlformats.org/spreadsheetml/2006/main" count="65" uniqueCount="56">
  <si>
    <t>ITEM</t>
  </si>
  <si>
    <t>UNID</t>
  </si>
  <si>
    <t>01 </t>
  </si>
  <si>
    <t>01.001 </t>
  </si>
  <si>
    <t>Engenheiro civil de obra junior com encargos complementares</t>
  </si>
  <si>
    <t>h</t>
  </si>
  <si>
    <t>01.002 </t>
  </si>
  <si>
    <t>Encarregado geral com encargos complementares</t>
  </si>
  <si>
    <t>02 </t>
  </si>
  <si>
    <t>SERVIÇOS PRELIMINARES</t>
  </si>
  <si>
    <t>02.001 </t>
  </si>
  <si>
    <t>Placa de obra em chapa aço galvanizado, instalada - Rev 02_01/2022</t>
  </si>
  <si>
    <t>m2</t>
  </si>
  <si>
    <t>02.002 </t>
  </si>
  <si>
    <t>Demolição de meio-fio granítico ou pre-moldado</t>
  </si>
  <si>
    <t>m</t>
  </si>
  <si>
    <t>02.003 </t>
  </si>
  <si>
    <t>Regularização Manual</t>
  </si>
  <si>
    <t>02.004 </t>
  </si>
  <si>
    <t>Aterro com areia fina, compactado mecanicamente, inclusive aquisição em depósito de material, exclusive transporte - Rev.04</t>
  </si>
  <si>
    <t>m3</t>
  </si>
  <si>
    <t>02.005 </t>
  </si>
  <si>
    <t>Remoção de árvore, porte médio, com utilização de retro-escavadeira</t>
  </si>
  <si>
    <t>un</t>
  </si>
  <si>
    <t>03 </t>
  </si>
  <si>
    <t>PAVIMENTAÇÃO</t>
  </si>
  <si>
    <t>03.001 </t>
  </si>
  <si>
    <t>Pavimentação em bloco de concreto vibroprensado, intertravado, colorido, 10x20cm, e=8cm, 46un/m2, NBR9781, Fck(min)=35MPa, sob coxim areia grossa compactada c/ placa vibratória, e(comp.)=6cm, rejuntado c/ areia fina.</t>
  </si>
  <si>
    <t>03.002 </t>
  </si>
  <si>
    <t>Meio-fio granítico, rejuntado com argamassa de cimento e areia no traço 1:3</t>
  </si>
  <si>
    <t>04 </t>
  </si>
  <si>
    <t>PAISAGISMO</t>
  </si>
  <si>
    <t>04.001 </t>
  </si>
  <si>
    <t>Planta - Palmeira Vecthia, h=3,00m, fornecimento e plantio</t>
  </si>
  <si>
    <t>05 </t>
  </si>
  <si>
    <t>SERVIÇOS FINAIS</t>
  </si>
  <si>
    <t>05.001 </t>
  </si>
  <si>
    <t>Marco Inaugural em Concreto Pré-Moldado (Padrão Governo de Muribeca/SE)</t>
  </si>
  <si>
    <t>05.002 </t>
  </si>
  <si>
    <t>Placa de inauguração de obra em alumínio 0,50 x 0,70 m</t>
  </si>
  <si>
    <t>05.003 </t>
  </si>
  <si>
    <t>Pintura de meio fio (caiação)</t>
  </si>
  <si>
    <t>DESCRIÇÃO DO SERVIÇO</t>
  </si>
  <si>
    <t>PREÇOS         UNITARIOS</t>
  </si>
  <si>
    <t>OBRA: URBANIZAÇÃO DA AVENIDA JACKSCON DE FIGUEREIDO</t>
  </si>
  <si>
    <t>Nº DO CONTRATO: Nº051/2023</t>
  </si>
  <si>
    <t xml:space="preserve">ADMINISTRAÇÃO </t>
  </si>
  <si>
    <t>QUANT CONTRATADA</t>
  </si>
  <si>
    <t>QUANT EXECUTADA</t>
  </si>
  <si>
    <t>VALOR CONTRATADO</t>
  </si>
  <si>
    <t>VALOR EXECUTADO</t>
  </si>
  <si>
    <t>CONTRATANTE: PREFEITURA MUNICIPAL DE MURIBECA/SE</t>
  </si>
  <si>
    <t>CONTRATADA: MAK CONSTRUÇÃO EIRELI - CNPJ : 40.158.668/0001-86</t>
  </si>
  <si>
    <t>VALOR EXECUTADO / VALOR CONTRATADO</t>
  </si>
  <si>
    <t>STATUS: CONCLUÍDA/ENTREGUE</t>
  </si>
  <si>
    <t>% executado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</si>
</sst>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&quot;R$&quot;\ * #,##0.00_-;\-&quot;R$&quot;\ * #,##0.00_-;_-&quot;R$&quot;\ * &quot;-&quot;??_-;_-@_-"/>
    <numFmt numFmtId="166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sz val="11"/>
      <color rgb="FFFF0000"/>
      <name val="Calibri"/>
      <family val="2"/>
      <charset val="1"/>
    </font>
    <font>
      <sz val="11"/>
      <color rgb="FF0070C0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  <charset val="1"/>
    </font>
    <font>
      <b/>
      <sz val="9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0" borderId="0"/>
    <xf numFmtId="9" fontId="3" fillId="0" borderId="0" applyFont="0" applyFill="0" applyBorder="0" applyAlignment="0" applyProtection="0"/>
    <xf numFmtId="0" fontId="3" fillId="0" borderId="0"/>
  </cellStyleXfs>
  <cellXfs count="67">
    <xf numFmtId="0" fontId="0" fillId="0" borderId="0" xfId="0"/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 indent="1"/>
    </xf>
    <xf numFmtId="0" fontId="7" fillId="0" borderId="0" xfId="0" applyFont="1"/>
    <xf numFmtId="0" fontId="8" fillId="0" borderId="0" xfId="0" applyFont="1"/>
    <xf numFmtId="165" fontId="3" fillId="0" borderId="0" xfId="2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top" wrapText="1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65" fontId="9" fillId="0" borderId="1" xfId="2" applyFont="1" applyBorder="1"/>
    <xf numFmtId="165" fontId="9" fillId="0" borderId="1" xfId="2" applyFont="1" applyFill="1" applyBorder="1"/>
    <xf numFmtId="166" fontId="1" fillId="0" borderId="1" xfId="1" applyFont="1" applyBorder="1" applyAlignment="1">
      <alignment horizontal="center"/>
    </xf>
    <xf numFmtId="166" fontId="1" fillId="0" borderId="1" xfId="1" applyFont="1" applyBorder="1" applyAlignment="1">
      <alignment horizontal="right"/>
    </xf>
    <xf numFmtId="166" fontId="6" fillId="3" borderId="1" xfId="1" applyFont="1" applyFill="1" applyBorder="1" applyAlignment="1">
      <alignment horizontal="center"/>
    </xf>
    <xf numFmtId="166" fontId="4" fillId="0" borderId="0" xfId="1" applyFont="1" applyAlignment="1">
      <alignment horizontal="center"/>
    </xf>
    <xf numFmtId="166" fontId="4" fillId="0" borderId="0" xfId="1" applyFont="1" applyAlignment="1">
      <alignment horizontal="right"/>
    </xf>
    <xf numFmtId="0" fontId="2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 vertical="top" wrapText="1" indent="1"/>
    </xf>
    <xf numFmtId="166" fontId="1" fillId="6" borderId="1" xfId="1" applyFont="1" applyFill="1" applyBorder="1" applyAlignment="1">
      <alignment horizontal="center"/>
    </xf>
    <xf numFmtId="166" fontId="1" fillId="6" borderId="1" xfId="1" applyFont="1" applyFill="1" applyBorder="1" applyAlignment="1">
      <alignment horizontal="right"/>
    </xf>
    <xf numFmtId="0" fontId="0" fillId="6" borderId="0" xfId="0" applyFill="1"/>
    <xf numFmtId="165" fontId="1" fillId="6" borderId="1" xfId="2" applyFont="1" applyFill="1" applyBorder="1" applyAlignment="1">
      <alignment horizontal="right"/>
    </xf>
    <xf numFmtId="165" fontId="1" fillId="0" borderId="1" xfId="2" applyFont="1" applyBorder="1" applyAlignment="1">
      <alignment horizontal="right"/>
    </xf>
    <xf numFmtId="165" fontId="4" fillId="0" borderId="0" xfId="2" applyFont="1"/>
    <xf numFmtId="165" fontId="10" fillId="6" borderId="1" xfId="2" applyFont="1" applyFill="1" applyBorder="1"/>
    <xf numFmtId="165" fontId="10" fillId="5" borderId="1" xfId="2" applyFont="1" applyFill="1" applyBorder="1"/>
    <xf numFmtId="165" fontId="6" fillId="5" borderId="1" xfId="2" applyFont="1" applyFill="1" applyBorder="1"/>
    <xf numFmtId="10" fontId="6" fillId="3" borderId="1" xfId="4" applyNumberFormat="1" applyFont="1" applyFill="1" applyBorder="1"/>
    <xf numFmtId="166" fontId="6" fillId="3" borderId="5" xfId="1" applyFont="1" applyFill="1" applyBorder="1" applyAlignment="1">
      <alignment horizontal="center"/>
    </xf>
    <xf numFmtId="166" fontId="6" fillId="3" borderId="7" xfId="1" applyFont="1" applyFill="1" applyBorder="1" applyAlignment="1">
      <alignment horizontal="center"/>
    </xf>
    <xf numFmtId="165" fontId="5" fillId="4" borderId="8" xfId="2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 vertical="center" wrapText="1"/>
    </xf>
    <xf numFmtId="165" fontId="11" fillId="4" borderId="18" xfId="2" applyFont="1" applyFill="1" applyBorder="1" applyAlignment="1">
      <alignment horizontal="center" wrapText="1"/>
    </xf>
    <xf numFmtId="165" fontId="11" fillId="4" borderId="8" xfId="2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6" fontId="5" fillId="4" borderId="8" xfId="1" applyFont="1" applyFill="1" applyBorder="1" applyAlignment="1">
      <alignment horizontal="center" vertical="center"/>
    </xf>
    <xf numFmtId="166" fontId="5" fillId="4" borderId="1" xfId="1" applyFont="1" applyFill="1" applyBorder="1" applyAlignment="1">
      <alignment horizontal="center" vertical="center"/>
    </xf>
    <xf numFmtId="166" fontId="11" fillId="4" borderId="8" xfId="1" applyFont="1" applyFill="1" applyBorder="1" applyAlignment="1">
      <alignment horizontal="center" vertical="center" wrapText="1"/>
    </xf>
    <xf numFmtId="166" fontId="11" fillId="4" borderId="1" xfId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166" fontId="12" fillId="3" borderId="2" xfId="1" applyFont="1" applyFill="1" applyBorder="1" applyAlignment="1">
      <alignment horizontal="center"/>
    </xf>
    <xf numFmtId="166" fontId="12" fillId="3" borderId="3" xfId="1" applyFont="1" applyFill="1" applyBorder="1" applyAlignment="1">
      <alignment horizontal="center"/>
    </xf>
    <xf numFmtId="166" fontId="12" fillId="3" borderId="4" xfId="1" applyFont="1" applyFill="1" applyBorder="1" applyAlignment="1">
      <alignment horizontal="center"/>
    </xf>
    <xf numFmtId="165" fontId="12" fillId="7" borderId="9" xfId="2" applyFont="1" applyFill="1" applyBorder="1" applyAlignment="1">
      <alignment horizontal="center" vertical="center"/>
    </xf>
    <xf numFmtId="165" fontId="12" fillId="7" borderId="10" xfId="2" applyFont="1" applyFill="1" applyBorder="1" applyAlignment="1">
      <alignment horizontal="center" vertical="center"/>
    </xf>
    <xf numFmtId="165" fontId="12" fillId="7" borderId="17" xfId="2" applyFont="1" applyFill="1" applyBorder="1" applyAlignment="1">
      <alignment horizontal="center" vertical="center"/>
    </xf>
    <xf numFmtId="165" fontId="12" fillId="7" borderId="19" xfId="2" applyFont="1" applyFill="1" applyBorder="1" applyAlignment="1">
      <alignment horizontal="center" vertical="center"/>
    </xf>
    <xf numFmtId="165" fontId="12" fillId="7" borderId="11" xfId="2" applyFont="1" applyFill="1" applyBorder="1" applyAlignment="1">
      <alignment horizontal="center" vertical="center"/>
    </xf>
    <xf numFmtId="165" fontId="12" fillId="7" borderId="12" xfId="2" applyFont="1" applyFill="1" applyBorder="1" applyAlignment="1">
      <alignment horizontal="center" vertical="center"/>
    </xf>
    <xf numFmtId="166" fontId="12" fillId="2" borderId="9" xfId="1" applyFont="1" applyFill="1" applyBorder="1" applyAlignment="1">
      <alignment horizontal="center" vertical="center" wrapText="1"/>
    </xf>
    <xf numFmtId="166" fontId="12" fillId="2" borderId="15" xfId="1" applyFont="1" applyFill="1" applyBorder="1" applyAlignment="1">
      <alignment horizontal="center" vertical="center" wrapText="1"/>
    </xf>
    <xf numFmtId="166" fontId="12" fillId="2" borderId="10" xfId="1" applyFont="1" applyFill="1" applyBorder="1" applyAlignment="1">
      <alignment horizontal="center" vertical="center" wrapText="1"/>
    </xf>
    <xf numFmtId="166" fontId="12" fillId="2" borderId="11" xfId="1" applyFont="1" applyFill="1" applyBorder="1" applyAlignment="1">
      <alignment horizontal="center" vertical="center" wrapText="1"/>
    </xf>
    <xf numFmtId="166" fontId="12" fillId="2" borderId="16" xfId="1" applyFont="1" applyFill="1" applyBorder="1" applyAlignment="1">
      <alignment horizontal="center" vertical="center" wrapText="1"/>
    </xf>
    <xf numFmtId="166" fontId="12" fillId="2" borderId="12" xfId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</cellXfs>
  <cellStyles count="6">
    <cellStyle name="Moeda" xfId="2" builtinId="4"/>
    <cellStyle name="Normal" xfId="0" builtinId="0"/>
    <cellStyle name="Normal 2" xfId="3"/>
    <cellStyle name="Normal 2 2" xfId="5"/>
    <cellStyle name="Porcentagem" xfId="4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view="pageBreakPreview" zoomScaleNormal="100" zoomScaleSheetLayoutView="100" workbookViewId="0">
      <selection activeCell="D25" sqref="D25:F25"/>
    </sheetView>
  </sheetViews>
  <sheetFormatPr defaultColWidth="9.140625" defaultRowHeight="15" x14ac:dyDescent="0.25"/>
  <cols>
    <col min="1" max="1" width="9.5703125" style="8" customWidth="1"/>
    <col min="2" max="2" width="55.7109375" style="9" customWidth="1"/>
    <col min="3" max="3" width="8" style="15" customWidth="1"/>
    <col min="4" max="5" width="12.5703125" style="16" customWidth="1"/>
    <col min="6" max="6" width="12.28515625" style="24" bestFit="1" customWidth="1"/>
    <col min="7" max="7" width="15.140625" style="24" customWidth="1"/>
    <col min="8" max="8" width="14.42578125" style="24" bestFit="1" customWidth="1"/>
  </cols>
  <sheetData>
    <row r="1" spans="1:8" ht="12.75" customHeight="1" thickBot="1" x14ac:dyDescent="0.3">
      <c r="A1" s="43" t="s">
        <v>51</v>
      </c>
      <c r="B1" s="44"/>
      <c r="C1" s="47" t="s">
        <v>45</v>
      </c>
      <c r="D1" s="48"/>
      <c r="E1" s="48"/>
      <c r="F1" s="49"/>
      <c r="G1" s="50" t="s">
        <v>54</v>
      </c>
      <c r="H1" s="51"/>
    </row>
    <row r="2" spans="1:8" ht="20.25" customHeight="1" thickBot="1" x14ac:dyDescent="0.3">
      <c r="A2" s="45"/>
      <c r="B2" s="46"/>
      <c r="C2" s="56" t="s">
        <v>52</v>
      </c>
      <c r="D2" s="57"/>
      <c r="E2" s="57"/>
      <c r="F2" s="58"/>
      <c r="G2" s="52"/>
      <c r="H2" s="53"/>
    </row>
    <row r="3" spans="1:8" ht="22.5" customHeight="1" thickBot="1" x14ac:dyDescent="0.3">
      <c r="A3" s="62" t="s">
        <v>44</v>
      </c>
      <c r="B3" s="63"/>
      <c r="C3" s="59"/>
      <c r="D3" s="60"/>
      <c r="E3" s="60"/>
      <c r="F3" s="61"/>
      <c r="G3" s="54"/>
      <c r="H3" s="55"/>
    </row>
    <row r="4" spans="1:8" ht="12.75" customHeight="1" x14ac:dyDescent="0.25">
      <c r="A4" s="35" t="s">
        <v>0</v>
      </c>
      <c r="B4" s="37" t="s">
        <v>42</v>
      </c>
      <c r="C4" s="39" t="s">
        <v>1</v>
      </c>
      <c r="D4" s="41" t="s">
        <v>47</v>
      </c>
      <c r="E4" s="41" t="s">
        <v>48</v>
      </c>
      <c r="F4" s="31" t="s">
        <v>43</v>
      </c>
      <c r="G4" s="33" t="s">
        <v>50</v>
      </c>
      <c r="H4" s="33" t="s">
        <v>49</v>
      </c>
    </row>
    <row r="5" spans="1:8" x14ac:dyDescent="0.25">
      <c r="A5" s="36"/>
      <c r="B5" s="38"/>
      <c r="C5" s="40"/>
      <c r="D5" s="42"/>
      <c r="E5" s="42"/>
      <c r="F5" s="32"/>
      <c r="G5" s="34"/>
      <c r="H5" s="34"/>
    </row>
    <row r="6" spans="1:8" x14ac:dyDescent="0.25">
      <c r="A6" s="66" t="s">
        <v>2</v>
      </c>
      <c r="B6" s="64"/>
      <c r="C6" s="64"/>
      <c r="D6" s="64"/>
      <c r="E6" s="64"/>
      <c r="F6" s="65"/>
      <c r="G6" s="26">
        <f>G25</f>
        <v>115944.05250000001</v>
      </c>
      <c r="H6" s="26">
        <f>H25</f>
        <v>115944.05</v>
      </c>
    </row>
    <row r="7" spans="1:8" s="21" customFormat="1" x14ac:dyDescent="0.25">
      <c r="A7" s="17" t="s">
        <v>2</v>
      </c>
      <c r="B7" s="18" t="s">
        <v>46</v>
      </c>
      <c r="C7" s="19"/>
      <c r="D7" s="20"/>
      <c r="E7" s="20"/>
      <c r="F7" s="22"/>
      <c r="G7" s="25">
        <f t="shared" ref="G7:H7" si="0">SUM(G8:G9)</f>
        <v>5152.5999999999995</v>
      </c>
      <c r="H7" s="25">
        <f t="shared" si="0"/>
        <v>5152.6000000000004</v>
      </c>
    </row>
    <row r="8" spans="1:8" x14ac:dyDescent="0.25">
      <c r="A8" s="1" t="s">
        <v>3</v>
      </c>
      <c r="B8" s="2" t="s">
        <v>4</v>
      </c>
      <c r="C8" s="12" t="s">
        <v>5</v>
      </c>
      <c r="D8" s="13">
        <v>20</v>
      </c>
      <c r="E8" s="13">
        <v>20</v>
      </c>
      <c r="F8" s="23">
        <v>121.31</v>
      </c>
      <c r="G8" s="23">
        <f>E8*F8</f>
        <v>2426.1999999999998</v>
      </c>
      <c r="H8" s="10">
        <f>ROUND(D8*F8,2)</f>
        <v>2426.1999999999998</v>
      </c>
    </row>
    <row r="9" spans="1:8" x14ac:dyDescent="0.25">
      <c r="A9" s="1" t="s">
        <v>6</v>
      </c>
      <c r="B9" s="2" t="s">
        <v>7</v>
      </c>
      <c r="C9" s="12" t="s">
        <v>5</v>
      </c>
      <c r="D9" s="13">
        <v>80</v>
      </c>
      <c r="E9" s="13">
        <v>80</v>
      </c>
      <c r="F9" s="23">
        <v>34.08</v>
      </c>
      <c r="G9" s="23">
        <f>E9*F9</f>
        <v>2726.3999999999996</v>
      </c>
      <c r="H9" s="10">
        <f>ROUND(D9*F9,2)</f>
        <v>2726.4</v>
      </c>
    </row>
    <row r="10" spans="1:8" s="21" customFormat="1" x14ac:dyDescent="0.25">
      <c r="A10" s="17" t="s">
        <v>8</v>
      </c>
      <c r="B10" s="18" t="s">
        <v>9</v>
      </c>
      <c r="C10" s="19"/>
      <c r="D10" s="20"/>
      <c r="E10" s="20"/>
      <c r="F10" s="22"/>
      <c r="G10" s="25">
        <f>SUM(G11:G15)+0.01</f>
        <v>21123.491899999997</v>
      </c>
      <c r="H10" s="25">
        <f t="shared" ref="H10" si="1">SUM(H11:H15)</f>
        <v>21123.489999999998</v>
      </c>
    </row>
    <row r="11" spans="1:8" ht="25.5" x14ac:dyDescent="0.25">
      <c r="A11" s="1" t="s">
        <v>10</v>
      </c>
      <c r="B11" s="2" t="s">
        <v>11</v>
      </c>
      <c r="C11" s="12" t="s">
        <v>12</v>
      </c>
      <c r="D11" s="13">
        <v>6</v>
      </c>
      <c r="E11" s="13">
        <v>6</v>
      </c>
      <c r="F11" s="23">
        <v>436.99</v>
      </c>
      <c r="G11" s="23">
        <f t="shared" ref="G11:G15" si="2">E11*F11</f>
        <v>2621.94</v>
      </c>
      <c r="H11" s="10">
        <f>ROUND(D11*F11,2)</f>
        <v>2621.94</v>
      </c>
    </row>
    <row r="12" spans="1:8" x14ac:dyDescent="0.25">
      <c r="A12" s="1" t="s">
        <v>13</v>
      </c>
      <c r="B12" s="2" t="s">
        <v>14</v>
      </c>
      <c r="C12" s="12" t="s">
        <v>15</v>
      </c>
      <c r="D12" s="13">
        <v>367.77</v>
      </c>
      <c r="E12" s="13">
        <v>367.77</v>
      </c>
      <c r="F12" s="23">
        <v>9.9700000000000006</v>
      </c>
      <c r="G12" s="23">
        <f t="shared" si="2"/>
        <v>3666.6669000000002</v>
      </c>
      <c r="H12" s="10">
        <f>ROUND(D12*F12,2)</f>
        <v>3666.67</v>
      </c>
    </row>
    <row r="13" spans="1:8" x14ac:dyDescent="0.25">
      <c r="A13" s="1" t="s">
        <v>16</v>
      </c>
      <c r="B13" s="2" t="s">
        <v>17</v>
      </c>
      <c r="C13" s="12" t="s">
        <v>12</v>
      </c>
      <c r="D13" s="13">
        <v>275</v>
      </c>
      <c r="E13" s="13">
        <v>275</v>
      </c>
      <c r="F13" s="23">
        <v>5.54</v>
      </c>
      <c r="G13" s="23">
        <f t="shared" si="2"/>
        <v>1523.5</v>
      </c>
      <c r="H13" s="10">
        <f>ROUND(D13*F13,2)</f>
        <v>1523.5</v>
      </c>
    </row>
    <row r="14" spans="1:8" s="3" customFormat="1" ht="38.25" x14ac:dyDescent="0.25">
      <c r="A14" s="1" t="s">
        <v>18</v>
      </c>
      <c r="B14" s="2" t="s">
        <v>19</v>
      </c>
      <c r="C14" s="12" t="s">
        <v>20</v>
      </c>
      <c r="D14" s="13">
        <v>68.75</v>
      </c>
      <c r="E14" s="13">
        <v>68.75</v>
      </c>
      <c r="F14" s="23">
        <v>153.1</v>
      </c>
      <c r="G14" s="23">
        <f t="shared" si="2"/>
        <v>10525.625</v>
      </c>
      <c r="H14" s="10">
        <f>ROUND(D14*F14,2)</f>
        <v>10525.63</v>
      </c>
    </row>
    <row r="15" spans="1:8" s="3" customFormat="1" ht="25.5" x14ac:dyDescent="0.25">
      <c r="A15" s="1" t="s">
        <v>21</v>
      </c>
      <c r="B15" s="2" t="s">
        <v>22</v>
      </c>
      <c r="C15" s="12" t="s">
        <v>23</v>
      </c>
      <c r="D15" s="13">
        <v>25</v>
      </c>
      <c r="E15" s="13">
        <v>25</v>
      </c>
      <c r="F15" s="23">
        <v>111.43</v>
      </c>
      <c r="G15" s="23">
        <f t="shared" si="2"/>
        <v>2785.75</v>
      </c>
      <c r="H15" s="10">
        <f>ROUND(D15*F15,2)</f>
        <v>2785.75</v>
      </c>
    </row>
    <row r="16" spans="1:8" s="21" customFormat="1" x14ac:dyDescent="0.25">
      <c r="A16" s="17" t="s">
        <v>24</v>
      </c>
      <c r="B16" s="18" t="s">
        <v>25</v>
      </c>
      <c r="C16" s="19"/>
      <c r="D16" s="20"/>
      <c r="E16" s="20"/>
      <c r="F16" s="22"/>
      <c r="G16" s="25">
        <f t="shared" ref="G16:H16" si="3">SUM(G17:G18)</f>
        <v>45717.186600000001</v>
      </c>
      <c r="H16" s="25">
        <f t="shared" si="3"/>
        <v>45717.19</v>
      </c>
    </row>
    <row r="17" spans="1:8" ht="51" x14ac:dyDescent="0.25">
      <c r="A17" s="1" t="s">
        <v>26</v>
      </c>
      <c r="B17" s="2" t="s">
        <v>27</v>
      </c>
      <c r="C17" s="12" t="s">
        <v>12</v>
      </c>
      <c r="D17" s="13">
        <v>268.5</v>
      </c>
      <c r="E17" s="13">
        <v>268.5</v>
      </c>
      <c r="F17" s="23">
        <v>103.77</v>
      </c>
      <c r="G17" s="23">
        <f t="shared" ref="G17:G18" si="4">E17*F17</f>
        <v>27862.244999999999</v>
      </c>
      <c r="H17" s="10">
        <f>ROUND(D17*F17,2)</f>
        <v>27862.25</v>
      </c>
    </row>
    <row r="18" spans="1:8" s="4" customFormat="1" ht="25.5" x14ac:dyDescent="0.25">
      <c r="A18" s="1" t="s">
        <v>28</v>
      </c>
      <c r="B18" s="2" t="s">
        <v>29</v>
      </c>
      <c r="C18" s="12" t="s">
        <v>15</v>
      </c>
      <c r="D18" s="13">
        <v>411.12</v>
      </c>
      <c r="E18" s="13">
        <v>411.12</v>
      </c>
      <c r="F18" s="23">
        <v>43.43</v>
      </c>
      <c r="G18" s="23">
        <f t="shared" si="4"/>
        <v>17854.941599999998</v>
      </c>
      <c r="H18" s="10">
        <f>ROUND(D18*F18,2)</f>
        <v>17854.939999999999</v>
      </c>
    </row>
    <row r="19" spans="1:8" s="21" customFormat="1" x14ac:dyDescent="0.25">
      <c r="A19" s="17" t="s">
        <v>30</v>
      </c>
      <c r="B19" s="18" t="s">
        <v>31</v>
      </c>
      <c r="C19" s="19"/>
      <c r="D19" s="20"/>
      <c r="E19" s="20"/>
      <c r="F19" s="22"/>
      <c r="G19" s="25">
        <f t="shared" ref="G19:H19" si="5">G20</f>
        <v>37155</v>
      </c>
      <c r="H19" s="25">
        <f t="shared" si="5"/>
        <v>37155</v>
      </c>
    </row>
    <row r="20" spans="1:8" x14ac:dyDescent="0.25">
      <c r="A20" s="1" t="s">
        <v>32</v>
      </c>
      <c r="B20" s="2" t="s">
        <v>33</v>
      </c>
      <c r="C20" s="12" t="s">
        <v>23</v>
      </c>
      <c r="D20" s="13">
        <v>20</v>
      </c>
      <c r="E20" s="13">
        <v>20</v>
      </c>
      <c r="F20" s="23">
        <v>1857.75</v>
      </c>
      <c r="G20" s="23">
        <f>E20*F20</f>
        <v>37155</v>
      </c>
      <c r="H20" s="10">
        <f>ROUND(D20*F20,2)</f>
        <v>37155</v>
      </c>
    </row>
    <row r="21" spans="1:8" s="21" customFormat="1" x14ac:dyDescent="0.25">
      <c r="A21" s="17" t="s">
        <v>34</v>
      </c>
      <c r="B21" s="18" t="s">
        <v>35</v>
      </c>
      <c r="C21" s="19"/>
      <c r="D21" s="20"/>
      <c r="E21" s="20"/>
      <c r="F21" s="22"/>
      <c r="G21" s="25">
        <f t="shared" ref="G21:H21" si="6">SUM(G22:G24)</f>
        <v>6795.7740000000003</v>
      </c>
      <c r="H21" s="25">
        <f t="shared" si="6"/>
        <v>6795.77</v>
      </c>
    </row>
    <row r="22" spans="1:8" ht="25.5" x14ac:dyDescent="0.25">
      <c r="A22" s="1" t="s">
        <v>36</v>
      </c>
      <c r="B22" s="2" t="s">
        <v>37</v>
      </c>
      <c r="C22" s="12" t="s">
        <v>23</v>
      </c>
      <c r="D22" s="13">
        <v>1</v>
      </c>
      <c r="E22" s="13">
        <v>1</v>
      </c>
      <c r="F22" s="23">
        <v>2675.87</v>
      </c>
      <c r="G22" s="23">
        <f t="shared" ref="G22:G24" si="7">E22*F22</f>
        <v>2675.87</v>
      </c>
      <c r="H22" s="11">
        <f>ROUND(D22*F22,2)</f>
        <v>2675.87</v>
      </c>
    </row>
    <row r="23" spans="1:8" x14ac:dyDescent="0.25">
      <c r="A23" s="1" t="s">
        <v>38</v>
      </c>
      <c r="B23" s="2" t="s">
        <v>39</v>
      </c>
      <c r="C23" s="12" t="s">
        <v>23</v>
      </c>
      <c r="D23" s="13">
        <v>1</v>
      </c>
      <c r="E23" s="13">
        <v>1</v>
      </c>
      <c r="F23" s="23">
        <v>2290.42</v>
      </c>
      <c r="G23" s="23">
        <f t="shared" si="7"/>
        <v>2290.42</v>
      </c>
      <c r="H23" s="11">
        <f>ROUND(D23*F23,2)</f>
        <v>2290.42</v>
      </c>
    </row>
    <row r="24" spans="1:8" x14ac:dyDescent="0.25">
      <c r="A24" s="1" t="s">
        <v>40</v>
      </c>
      <c r="B24" s="2" t="s">
        <v>41</v>
      </c>
      <c r="C24" s="12" t="s">
        <v>15</v>
      </c>
      <c r="D24" s="13">
        <v>411.12</v>
      </c>
      <c r="E24" s="13">
        <v>411.12</v>
      </c>
      <c r="F24" s="23">
        <v>4.45</v>
      </c>
      <c r="G24" s="23">
        <f t="shared" si="7"/>
        <v>1829.4840000000002</v>
      </c>
      <c r="H24" s="11">
        <f>ROUND(D24*F24,2)</f>
        <v>1829.48</v>
      </c>
    </row>
    <row r="25" spans="1:8" x14ac:dyDescent="0.25">
      <c r="A25" s="6"/>
      <c r="B25" s="7" t="s">
        <v>53</v>
      </c>
      <c r="C25" s="14"/>
      <c r="D25" s="29" t="s">
        <v>55</v>
      </c>
      <c r="E25" s="30"/>
      <c r="F25" s="28">
        <f>G25/H25</f>
        <v>1.0000000215621241</v>
      </c>
      <c r="G25" s="27">
        <f t="shared" ref="G25:H25" si="8">SUM(G7,G10,G16,G19,G21)</f>
        <v>115944.05250000001</v>
      </c>
      <c r="H25" s="27">
        <f t="shared" si="8"/>
        <v>115944.05</v>
      </c>
    </row>
    <row r="37" spans="6:7" x14ac:dyDescent="0.25">
      <c r="F37" s="5"/>
      <c r="G37" s="5"/>
    </row>
    <row r="42" spans="6:7" x14ac:dyDescent="0.25">
      <c r="F42" s="5"/>
      <c r="G42" s="5"/>
    </row>
    <row r="44" spans="6:7" x14ac:dyDescent="0.25">
      <c r="F44" s="5"/>
      <c r="G44" s="5"/>
    </row>
  </sheetData>
  <mergeCells count="15">
    <mergeCell ref="G1:H3"/>
    <mergeCell ref="H4:H5"/>
    <mergeCell ref="A4:A5"/>
    <mergeCell ref="B4:B5"/>
    <mergeCell ref="C4:C5"/>
    <mergeCell ref="D4:D5"/>
    <mergeCell ref="F4:F5"/>
    <mergeCell ref="E4:E5"/>
    <mergeCell ref="G4:G5"/>
    <mergeCell ref="D25:E25"/>
    <mergeCell ref="A6:F6"/>
    <mergeCell ref="C1:F1"/>
    <mergeCell ref="A3:B3"/>
    <mergeCell ref="A1:B2"/>
    <mergeCell ref="C2:F3"/>
  </mergeCells>
  <pageMargins left="0.511811024" right="0.511811024" top="0.78740157499999996" bottom="0.78740157499999996" header="0.31496062000000002" footer="0.31496062000000002"/>
  <pageSetup paperSize="9" scale="96" orientation="landscape" horizontalDpi="360" verticalDpi="36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JACKSON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Artur Campos</cp:lastModifiedBy>
  <cp:lastPrinted>2024-03-21T00:12:25Z</cp:lastPrinted>
  <dcterms:created xsi:type="dcterms:W3CDTF">2023-03-29T22:30:29Z</dcterms:created>
  <dcterms:modified xsi:type="dcterms:W3CDTF">2024-03-25T11:19:58Z</dcterms:modified>
</cp:coreProperties>
</file>